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inhp.sharepoint.com/sites/NetworkDrives/DepartmentFiles/Strategic Initiatives/Development-Single Family/Bridge to Homeownership - Vacant to Vibrant/720 E 25th St/"/>
    </mc:Choice>
  </mc:AlternateContent>
  <xr:revisionPtr revIDLastSave="18" documentId="8_{A8A45CB0-06DA-4F5A-A990-E563E7FAD57C}" xr6:coauthVersionLast="47" xr6:coauthVersionMax="47" xr10:uidLastSave="{EFC7627D-0603-4DB2-93DB-AC05A90E059A}"/>
  <bookViews>
    <workbookView xWindow="-101" yWindow="-101" windowWidth="21802" windowHeight="1175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Bid'!$A$1:$C$73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0" l="1"/>
  <c r="A22" i="10" s="1"/>
  <c r="A20" i="10"/>
  <c r="A16" i="17" s="1"/>
  <c r="C70" i="10"/>
  <c r="A16" i="13"/>
  <c r="B16" i="13"/>
  <c r="A17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A53" i="13"/>
  <c r="B53" i="13"/>
  <c r="B54" i="13"/>
  <c r="B55" i="13"/>
  <c r="B56" i="13"/>
  <c r="B57" i="13"/>
  <c r="B15" i="13"/>
  <c r="A15" i="13"/>
  <c r="A16" i="14"/>
  <c r="B16" i="14"/>
  <c r="A17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A53" i="14"/>
  <c r="B53" i="14"/>
  <c r="B54" i="14"/>
  <c r="B55" i="14"/>
  <c r="B56" i="14"/>
  <c r="B57" i="14"/>
  <c r="B58" i="14"/>
  <c r="B15" i="14"/>
  <c r="A15" i="14"/>
  <c r="B16" i="15"/>
  <c r="A17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A53" i="15"/>
  <c r="B53" i="15"/>
  <c r="B54" i="15"/>
  <c r="B55" i="15"/>
  <c r="B56" i="15"/>
  <c r="B57" i="15"/>
  <c r="B58" i="15"/>
  <c r="B15" i="15"/>
  <c r="A15" i="15"/>
  <c r="A16" i="16"/>
  <c r="B16" i="16"/>
  <c r="A17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A53" i="16"/>
  <c r="B53" i="16"/>
  <c r="B54" i="16"/>
  <c r="B55" i="16"/>
  <c r="B56" i="16"/>
  <c r="B57" i="16"/>
  <c r="B58" i="16"/>
  <c r="B15" i="16"/>
  <c r="A15" i="16"/>
  <c r="B16" i="17"/>
  <c r="A17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A53" i="17"/>
  <c r="B53" i="17"/>
  <c r="B54" i="17"/>
  <c r="B55" i="17"/>
  <c r="B56" i="17"/>
  <c r="B57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15" i="4"/>
  <c r="A17" i="4"/>
  <c r="A53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A18" i="14" l="1"/>
  <c r="A18" i="17"/>
  <c r="A18" i="13"/>
  <c r="A23" i="10"/>
  <c r="A18" i="15"/>
  <c r="A18" i="16"/>
  <c r="A18" i="4"/>
  <c r="A16" i="15"/>
  <c r="A16" i="4"/>
  <c r="B60" i="15"/>
  <c r="B61" i="15"/>
  <c r="B62" i="15"/>
  <c r="B63" i="15"/>
  <c r="A19" i="4" l="1"/>
  <c r="A19" i="14"/>
  <c r="A19" i="17"/>
  <c r="A24" i="10"/>
  <c r="A19" i="15"/>
  <c r="A19" i="13"/>
  <c r="A19" i="16"/>
  <c r="J67" i="17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A20" i="13" l="1"/>
  <c r="A20" i="16"/>
  <c r="A20" i="4"/>
  <c r="A20" i="15"/>
  <c r="A25" i="10"/>
  <c r="A20" i="14"/>
  <c r="A20" i="17"/>
  <c r="J68" i="16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3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A21" i="17" l="1"/>
  <c r="A21" i="4"/>
  <c r="A21" i="13"/>
  <c r="A21" i="16"/>
  <c r="A26" i="10"/>
  <c r="A21" i="14"/>
  <c r="A21" i="15"/>
  <c r="H38" i="15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A22" i="15" l="1"/>
  <c r="A22" i="4"/>
  <c r="A22" i="13"/>
  <c r="A22" i="16"/>
  <c r="A27" i="10"/>
  <c r="A22" i="14"/>
  <c r="A22" i="17"/>
  <c r="D61" i="15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A23" i="15" l="1"/>
  <c r="A23" i="4"/>
  <c r="A23" i="13"/>
  <c r="A23" i="14"/>
  <c r="A23" i="17"/>
  <c r="A23" i="16"/>
  <c r="A28" i="10"/>
  <c r="D60" i="14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A24" i="14" l="1"/>
  <c r="A24" i="17"/>
  <c r="A29" i="10"/>
  <c r="A24" i="13"/>
  <c r="A24" i="15"/>
  <c r="A24" i="4"/>
  <c r="A24" i="16"/>
  <c r="I59" i="13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A25" i="4" l="1"/>
  <c r="A25" i="17"/>
  <c r="A25" i="14"/>
  <c r="A25" i="15"/>
  <c r="A30" i="10"/>
  <c r="A31" i="10" s="1"/>
  <c r="A25" i="13"/>
  <c r="A25" i="16"/>
  <c r="I63" i="13"/>
  <c r="H63" i="13"/>
  <c r="I62" i="13"/>
  <c r="H62" i="13"/>
  <c r="I61" i="13"/>
  <c r="H61" i="13"/>
  <c r="I60" i="13"/>
  <c r="H60" i="13"/>
  <c r="C65" i="4"/>
  <c r="E66" i="4" s="1"/>
  <c r="A26" i="13" l="1"/>
  <c r="A26" i="16"/>
  <c r="A26" i="17"/>
  <c r="A26" i="14"/>
  <c r="A26" i="15"/>
  <c r="A32" i="10"/>
  <c r="A26" i="4"/>
  <c r="I65" i="4"/>
  <c r="H65" i="4"/>
  <c r="C68" i="4"/>
  <c r="B28" i="3"/>
  <c r="E28" i="3" s="1"/>
  <c r="G15" i="4"/>
  <c r="A33" i="10" l="1"/>
  <c r="A27" i="16"/>
  <c r="A27" i="17"/>
  <c r="A27" i="13"/>
  <c r="A27" i="14"/>
  <c r="A27" i="4"/>
  <c r="A27" i="15"/>
  <c r="I15" i="4"/>
  <c r="D15" i="17"/>
  <c r="H15" i="4"/>
  <c r="A28" i="15" l="1"/>
  <c r="A34" i="10"/>
  <c r="A28" i="14"/>
  <c r="A28" i="4"/>
  <c r="A28" i="17"/>
  <c r="A28" i="13"/>
  <c r="A28" i="16"/>
  <c r="G15" i="17"/>
  <c r="D65" i="17"/>
  <c r="G65" i="17" s="1"/>
  <c r="F22" i="3"/>
  <c r="A35" i="10" l="1"/>
  <c r="A29" i="15"/>
  <c r="A29" i="16"/>
  <c r="A29" i="13"/>
  <c r="A29" i="14"/>
  <c r="A29" i="17"/>
  <c r="A29" i="4"/>
  <c r="A48" i="13"/>
  <c r="A48" i="16"/>
  <c r="A48" i="17"/>
  <c r="A48" i="14"/>
  <c r="A48" i="15"/>
  <c r="A48" i="4"/>
  <c r="H65" i="17"/>
  <c r="I65" i="17"/>
  <c r="H15" i="17"/>
  <c r="I15" i="17"/>
  <c r="D15" i="16"/>
  <c r="E42" i="3"/>
  <c r="A30" i="14" l="1"/>
  <c r="A30" i="17"/>
  <c r="A30" i="13"/>
  <c r="A30" i="16"/>
  <c r="A36" i="10"/>
  <c r="A30" i="15"/>
  <c r="A30" i="4"/>
  <c r="D65" i="16"/>
  <c r="G65" i="16" s="1"/>
  <c r="G15" i="16"/>
  <c r="J67" i="4"/>
  <c r="A31" i="4" l="1"/>
  <c r="A31" i="17"/>
  <c r="A31" i="14"/>
  <c r="A37" i="10"/>
  <c r="A31" i="15"/>
  <c r="A31" i="13"/>
  <c r="A31" i="16"/>
  <c r="D15" i="15"/>
  <c r="H15" i="16"/>
  <c r="I15" i="16"/>
  <c r="H65" i="16"/>
  <c r="I65" i="16"/>
  <c r="E26" i="3"/>
  <c r="F30" i="3" s="1"/>
  <c r="A32" i="13" l="1"/>
  <c r="A32" i="16"/>
  <c r="A32" i="4"/>
  <c r="A32" i="15"/>
  <c r="A32" i="14"/>
  <c r="A32" i="17"/>
  <c r="A38" i="10"/>
  <c r="G15" i="15"/>
  <c r="D65" i="15"/>
  <c r="G65" i="15" s="1"/>
  <c r="F42" i="3"/>
  <c r="E43" i="3" s="1"/>
  <c r="A33" i="17" l="1"/>
  <c r="A33" i="4"/>
  <c r="A33" i="13"/>
  <c r="A33" i="16"/>
  <c r="A33" i="14"/>
  <c r="A39" i="10"/>
  <c r="A40" i="10" s="1"/>
  <c r="A33" i="15"/>
  <c r="H65" i="15"/>
  <c r="I65" i="15"/>
  <c r="D15" i="14"/>
  <c r="I15" i="15"/>
  <c r="H15" i="15"/>
  <c r="J68" i="4"/>
  <c r="E68" i="4"/>
  <c r="G66" i="4"/>
  <c r="D66" i="17" s="1"/>
  <c r="A34" i="17" l="1"/>
  <c r="A34" i="15"/>
  <c r="A34" i="4"/>
  <c r="A34" i="13"/>
  <c r="A34" i="16"/>
  <c r="A41" i="10"/>
  <c r="A34" i="14"/>
  <c r="G15" i="14"/>
  <c r="D65" i="14"/>
  <c r="G65" i="14" s="1"/>
  <c r="H66" i="4"/>
  <c r="I66" i="4"/>
  <c r="I68" i="4" s="1"/>
  <c r="G68" i="4"/>
  <c r="A42" i="10" l="1"/>
  <c r="A35" i="17"/>
  <c r="A35" i="13"/>
  <c r="A35" i="16"/>
  <c r="A35" i="4"/>
  <c r="A35" i="15"/>
  <c r="A35" i="14"/>
  <c r="H65" i="14"/>
  <c r="I65" i="14"/>
  <c r="D15" i="13"/>
  <c r="I15" i="14"/>
  <c r="H15" i="14"/>
  <c r="D68" i="17"/>
  <c r="G66" i="17"/>
  <c r="D66" i="16" s="1"/>
  <c r="H68" i="4"/>
  <c r="A43" i="10" l="1"/>
  <c r="A36" i="17"/>
  <c r="A36" i="16"/>
  <c r="A36" i="13"/>
  <c r="A36" i="14"/>
  <c r="A36" i="4"/>
  <c r="A36" i="15"/>
  <c r="G15" i="13"/>
  <c r="D65" i="13"/>
  <c r="G65" i="13" s="1"/>
  <c r="D68" i="16"/>
  <c r="G66" i="16"/>
  <c r="D66" i="15" s="1"/>
  <c r="H66" i="17"/>
  <c r="I66" i="17"/>
  <c r="I68" i="17" s="1"/>
  <c r="G68" i="17"/>
  <c r="H68" i="17" s="1"/>
  <c r="A44" i="10" l="1"/>
  <c r="A37" i="15"/>
  <c r="A37" i="16"/>
  <c r="A37" i="17"/>
  <c r="A37" i="14"/>
  <c r="A37" i="4"/>
  <c r="A37" i="13"/>
  <c r="H65" i="13"/>
  <c r="I65" i="13"/>
  <c r="H15" i="13"/>
  <c r="I15" i="13"/>
  <c r="D68" i="15"/>
  <c r="G66" i="15"/>
  <c r="H66" i="16"/>
  <c r="G68" i="16"/>
  <c r="H68" i="16" s="1"/>
  <c r="I66" i="16"/>
  <c r="I68" i="16" s="1"/>
  <c r="A45" i="10" l="1"/>
  <c r="A38" i="17"/>
  <c r="A38" i="14"/>
  <c r="A38" i="16"/>
  <c r="A38" i="15"/>
  <c r="A38" i="13"/>
  <c r="A38" i="4"/>
  <c r="H66" i="15"/>
  <c r="D66" i="14"/>
  <c r="I66" i="15"/>
  <c r="I68" i="15" s="1"/>
  <c r="G68" i="15"/>
  <c r="H68" i="15" s="1"/>
  <c r="A46" i="10" l="1"/>
  <c r="A39" i="13"/>
  <c r="A39" i="17"/>
  <c r="A39" i="14"/>
  <c r="A39" i="15"/>
  <c r="A39" i="16"/>
  <c r="A39" i="4"/>
  <c r="D68" i="14"/>
  <c r="G66" i="14"/>
  <c r="A47" i="10" l="1"/>
  <c r="A40" i="15"/>
  <c r="A40" i="14"/>
  <c r="A40" i="4"/>
  <c r="A40" i="16"/>
  <c r="A40" i="17"/>
  <c r="A40" i="13"/>
  <c r="D66" i="13"/>
  <c r="G68" i="14"/>
  <c r="H68" i="14" s="1"/>
  <c r="H66" i="14"/>
  <c r="I66" i="14"/>
  <c r="I68" i="14" s="1"/>
  <c r="A48" i="10" l="1"/>
  <c r="A41" i="14"/>
  <c r="A41" i="13"/>
  <c r="A41" i="17"/>
  <c r="A41" i="4"/>
  <c r="A41" i="15"/>
  <c r="A41" i="16"/>
  <c r="D68" i="13"/>
  <c r="G66" i="13"/>
  <c r="A49" i="10" l="1"/>
  <c r="A42" i="16"/>
  <c r="A42" i="13"/>
  <c r="A42" i="4"/>
  <c r="A42" i="17"/>
  <c r="A42" i="15"/>
  <c r="A42" i="14"/>
  <c r="G68" i="13"/>
  <c r="F23" i="3" s="1"/>
  <c r="H66" i="13"/>
  <c r="I66" i="13"/>
  <c r="I68" i="13" s="1"/>
  <c r="A50" i="10" l="1"/>
  <c r="A51" i="10" s="1"/>
  <c r="A43" i="13"/>
  <c r="A43" i="17"/>
  <c r="A43" i="15"/>
  <c r="A43" i="14"/>
  <c r="A43" i="4"/>
  <c r="A43" i="16"/>
  <c r="H68" i="13"/>
  <c r="A52" i="10" l="1"/>
  <c r="A44" i="17"/>
  <c r="A44" i="16"/>
  <c r="A44" i="13"/>
  <c r="A44" i="14"/>
  <c r="A44" i="15"/>
  <c r="A44" i="4"/>
  <c r="F31" i="3"/>
  <c r="F35" i="3" s="1"/>
  <c r="F36" i="3"/>
  <c r="A53" i="10" l="1"/>
  <c r="A45" i="17"/>
  <c r="A45" i="4"/>
  <c r="A45" i="15"/>
  <c r="A45" i="16"/>
  <c r="A45" i="14"/>
  <c r="A45" i="13"/>
  <c r="A54" i="10" l="1"/>
  <c r="A55" i="10" s="1"/>
  <c r="A46" i="13"/>
  <c r="A46" i="14"/>
  <c r="A46" i="4"/>
  <c r="A46" i="17"/>
  <c r="A46" i="15"/>
  <c r="A46" i="16"/>
  <c r="A56" i="10" l="1"/>
  <c r="A47" i="15"/>
  <c r="A47" i="17"/>
  <c r="A47" i="4"/>
  <c r="A47" i="13"/>
  <c r="A47" i="16"/>
  <c r="A47" i="14"/>
  <c r="A57" i="10" l="1"/>
  <c r="A58" i="10" s="1"/>
  <c r="A59" i="10" s="1"/>
  <c r="A49" i="14"/>
  <c r="A49" i="16"/>
  <c r="A49" i="13"/>
  <c r="A49" i="4"/>
  <c r="A49" i="17"/>
  <c r="A49" i="15"/>
  <c r="A60" i="10" l="1"/>
  <c r="A50" i="13"/>
  <c r="A50" i="17"/>
  <c r="A50" i="4"/>
  <c r="A50" i="15"/>
  <c r="A50" i="14"/>
  <c r="A50" i="16"/>
  <c r="A61" i="10" l="1"/>
  <c r="A51" i="14"/>
  <c r="A51" i="15"/>
  <c r="A51" i="17"/>
  <c r="A51" i="4"/>
  <c r="A51" i="13"/>
  <c r="A51" i="16"/>
  <c r="A62" i="10" l="1"/>
  <c r="A52" i="13"/>
  <c r="A52" i="15"/>
  <c r="A52" i="16"/>
  <c r="A52" i="14"/>
  <c r="A52" i="17"/>
  <c r="A52" i="4"/>
  <c r="A63" i="10" l="1"/>
  <c r="A54" i="15"/>
  <c r="A54" i="13"/>
  <c r="A54" i="17"/>
  <c r="A54" i="16"/>
  <c r="A54" i="14"/>
  <c r="A54" i="4"/>
  <c r="A64" i="10" l="1"/>
  <c r="A55" i="15"/>
  <c r="A55" i="4"/>
  <c r="A55" i="13"/>
  <c r="A55" i="16"/>
  <c r="A55" i="17"/>
  <c r="A55" i="14"/>
  <c r="A65" i="10" l="1"/>
  <c r="A56" i="4"/>
  <c r="A56" i="17"/>
  <c r="A56" i="16"/>
  <c r="A56" i="15"/>
  <c r="A56" i="13"/>
  <c r="A56" i="14"/>
  <c r="A66" i="10" l="1"/>
  <c r="A57" i="14"/>
  <c r="A57" i="4"/>
  <c r="A57" i="17"/>
  <c r="A57" i="13"/>
  <c r="A57" i="15"/>
  <c r="A57" i="16"/>
  <c r="A67" i="10" l="1"/>
  <c r="A68" i="10" s="1"/>
  <c r="A69" i="10" s="1"/>
  <c r="A58" i="13"/>
  <c r="A58" i="16"/>
  <c r="A58" i="4"/>
  <c r="A58" i="15"/>
  <c r="A58" i="17"/>
  <c r="A58" i="14"/>
</calcChain>
</file>

<file path=xl/sharedStrings.xml><?xml version="1.0" encoding="utf-8"?>
<sst xmlns="http://schemas.openxmlformats.org/spreadsheetml/2006/main" count="382" uniqueCount="141">
  <si>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</si>
  <si>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</si>
  <si>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</si>
  <si>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</si>
  <si>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</si>
  <si>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</si>
  <si>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</si>
  <si>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</si>
  <si>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</si>
  <si>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</si>
  <si>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</si>
  <si>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</si>
  <si>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</si>
  <si>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</si>
  <si>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</si>
  <si>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</si>
  <si>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</si>
  <si>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</si>
  <si>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</si>
  <si>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</si>
  <si>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</si>
  <si>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</si>
  <si>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</si>
  <si>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</si>
  <si>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</si>
  <si>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</si>
  <si>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</si>
  <si>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</si>
  <si>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</si>
  <si>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</si>
  <si>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</si>
  <si>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</si>
  <si>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</si>
  <si>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</si>
  <si>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</si>
  <si>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</si>
  <si>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</si>
  <si>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</si>
  <si>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</si>
  <si>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</si>
  <si>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</si>
  <si>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</si>
  <si>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</si>
  <si>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</si>
  <si>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</si>
  <si>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</si>
  <si>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</si>
  <si>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</si>
  <si>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</si>
  <si>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</si>
  <si>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</si>
  <si>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</si>
  <si>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</si>
  <si>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</si>
  <si>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</si>
  <si>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</si>
  <si>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</si>
  <si>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</si>
  <si>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</si>
  <si>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</si>
  <si>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</si>
  <si>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</si>
  <si>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</si>
  <si>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</si>
  <si>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</si>
  <si>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</si>
  <si>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</si>
  <si>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</si>
  <si>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</si>
  <si>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</si>
  <si>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</si>
  <si>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</si>
  <si>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</si>
  <si>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</si>
  <si>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</si>
  <si>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</si>
  <si>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</si>
  <si>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</si>
  <si>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</si>
  <si>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</si>
  <si>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</si>
  <si>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</si>
  <si>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</si>
  <si>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</si>
  <si>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</si>
  <si>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</si>
  <si>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</si>
  <si>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</si>
  <si>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</si>
  <si>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</si>
  <si>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</si>
  <si>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</si>
  <si>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</si>
  <si>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</si>
  <si>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</si>
  <si>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</si>
  <si>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</si>
  <si>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</si>
  <si>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</si>
  <si>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</si>
  <si>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</si>
  <si>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</si>
  <si>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</si>
  <si>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</si>
  <si>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</si>
  <si>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</si>
  <si>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</si>
  <si>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</si>
  <si>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</si>
  <si>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</si>
  <si>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</si>
  <si>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</si>
  <si>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</si>
  <si>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</si>
  <si>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</si>
  <si>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</si>
  <si>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</si>
  <si>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</si>
  <si>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</si>
  <si>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</si>
  <si>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</si>
  <si>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</si>
  <si>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</si>
  <si>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</si>
  <si>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</si>
  <si>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</si>
  <si>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</si>
  <si>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</si>
  <si>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</si>
  <si>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</si>
  <si>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</si>
  <si>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</si>
  <si>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</si>
  <si>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</si>
  <si>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</si>
  <si>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</si>
  <si>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</si>
  <si>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</si>
  <si>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720 E. 25th Street</t>
  </si>
  <si>
    <t>Active Radon System With 20 Mil Vapor Barrier</t>
  </si>
  <si>
    <t>Aspalt Drive/Parking Pad, 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</si>
</sst>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26" fillId="0" borderId="29" xfId="15" applyNumberFormat="1" applyFont="1" applyAlignment="1" applyProtection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0" fontId="26" fillId="0" borderId="29" xfId="15" applyFont="1" applyAlignment="1" applyProtection="1">
      <alignment horizontal="left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4"/>
  <sheetViews>
    <sheetView showGridLines="0" tabSelected="1" zoomScale="78" zoomScaleNormal="78" workbookViewId="0">
      <selection activeCell="C69" sqref="C69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116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127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128</v>
      </c>
      <c r="C4" s="179"/>
      <c r="D4" s="5"/>
      <c r="E4" s="93"/>
      <c r="F4" s="94"/>
    </row>
    <row r="5" spans="1:15" ht="16.45" thickBot="1" x14ac:dyDescent="0.35">
      <c r="A5" s="95"/>
      <c r="B5" s="91" t="s">
        <v>129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138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122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124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114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105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f>A19+1</f>
        <v>2</v>
      </c>
      <c r="B20" s="113" t="s">
        <v>104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f t="shared" ref="A21:A69" si="0">A20+1</f>
        <v>3</v>
      </c>
      <c r="B21" s="113" t="s">
        <v>103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f t="shared" si="0"/>
        <v>4</v>
      </c>
      <c r="B22" s="113" t="s">
        <v>102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f t="shared" si="0"/>
        <v>5</v>
      </c>
      <c r="B23" s="54" t="s">
        <v>99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f t="shared" si="0"/>
        <v>6</v>
      </c>
      <c r="B24" s="113" t="s">
        <v>101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f t="shared" si="0"/>
        <v>7</v>
      </c>
      <c r="B25" s="113" t="s">
        <v>100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f t="shared" si="0"/>
        <v>8</v>
      </c>
      <c r="B26" s="113" t="s">
        <v>108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f t="shared" si="0"/>
        <v>9</v>
      </c>
      <c r="B27" s="113" t="s">
        <v>109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f t="shared" si="0"/>
        <v>10</v>
      </c>
      <c r="B28" s="54" t="s">
        <v>110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f t="shared" si="0"/>
        <v>11</v>
      </c>
      <c r="B29" s="113" t="s">
        <v>136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f t="shared" si="0"/>
        <v>12</v>
      </c>
      <c r="B30" s="113" t="s">
        <v>140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f t="shared" si="0"/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f t="shared" si="0"/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f t="shared" si="0"/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f t="shared" si="0"/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f t="shared" si="0"/>
        <v>17</v>
      </c>
      <c r="B35" s="113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f t="shared" si="0"/>
        <v>18</v>
      </c>
      <c r="B36" s="117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f t="shared" si="0"/>
        <v>19</v>
      </c>
      <c r="B37" s="54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f t="shared" si="0"/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f t="shared" si="0"/>
        <v>21</v>
      </c>
      <c r="B39" s="113" t="s">
        <v>139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f t="shared" si="0"/>
        <v>22</v>
      </c>
      <c r="B40" s="113" t="s">
        <v>90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f t="shared" si="0"/>
        <v>23</v>
      </c>
      <c r="B41" s="113" t="s">
        <v>89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f t="shared" si="0"/>
        <v>24</v>
      </c>
      <c r="B42" s="113" t="s">
        <v>88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f t="shared" si="0"/>
        <v>25</v>
      </c>
      <c r="B43" s="113" t="s">
        <v>87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f t="shared" si="0"/>
        <v>26</v>
      </c>
      <c r="B44" s="113" t="s">
        <v>86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f t="shared" si="0"/>
        <v>27</v>
      </c>
      <c r="B45" s="54" t="s">
        <v>85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f t="shared" si="0"/>
        <v>28</v>
      </c>
      <c r="B46" s="113" t="s">
        <v>84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f t="shared" si="0"/>
        <v>29</v>
      </c>
      <c r="B47" s="113" t="s">
        <v>111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f t="shared" si="0"/>
        <v>30</v>
      </c>
      <c r="B48" s="113" t="s">
        <v>112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f t="shared" si="0"/>
        <v>31</v>
      </c>
      <c r="B49" s="113" t="s">
        <v>113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f t="shared" si="0"/>
        <v>32</v>
      </c>
      <c r="B50" s="113" t="s">
        <v>134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f t="shared" si="0"/>
        <v>33</v>
      </c>
      <c r="B51" s="117" t="s">
        <v>83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f t="shared" si="0"/>
        <v>34</v>
      </c>
      <c r="B52" s="117" t="s">
        <v>82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f t="shared" si="0"/>
        <v>35</v>
      </c>
      <c r="B53" s="117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f t="shared" si="0"/>
        <v>36</v>
      </c>
      <c r="B54" s="183" t="s">
        <v>130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f t="shared" si="0"/>
        <v>37</v>
      </c>
      <c r="B55" s="54" t="s">
        <v>80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f t="shared" si="0"/>
        <v>38</v>
      </c>
      <c r="B56" s="183" t="s">
        <v>133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f t="shared" si="0"/>
        <v>39</v>
      </c>
      <c r="B57" s="183" t="s">
        <v>131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f t="shared" si="0"/>
        <v>40</v>
      </c>
      <c r="B58" s="183" t="s">
        <v>132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f t="shared" si="0"/>
        <v>41</v>
      </c>
      <c r="B59" s="113" t="s">
        <v>79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f t="shared" si="0"/>
        <v>42</v>
      </c>
      <c r="B60" s="113" t="s">
        <v>135</v>
      </c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f t="shared" si="0"/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f t="shared" si="0"/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f t="shared" si="0"/>
        <v>45</v>
      </c>
      <c r="B63" s="184"/>
      <c r="C63" s="180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f t="shared" si="0"/>
        <v>46</v>
      </c>
      <c r="B64" s="184"/>
      <c r="C64" s="185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f t="shared" si="0"/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f t="shared" si="0"/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f t="shared" si="0"/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f t="shared" si="0"/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>
        <f t="shared" si="0"/>
        <v>51</v>
      </c>
      <c r="B69" s="184"/>
      <c r="C69" s="180"/>
      <c r="D69" s="114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137</v>
      </c>
      <c r="C70" s="125">
        <f>SUM(C19:C66)</f>
        <v>0</v>
      </c>
      <c r="D70" s="119"/>
      <c r="E70" s="114"/>
      <c r="F70" s="114"/>
      <c r="G70" s="115"/>
      <c r="H70" s="116"/>
      <c r="I70" s="115"/>
      <c r="J70" s="115"/>
    </row>
    <row r="71" spans="1:10" x14ac:dyDescent="0.3">
      <c r="A71" s="56"/>
      <c r="B71" s="75" t="s">
        <v>107</v>
      </c>
      <c r="C71" s="181"/>
      <c r="D71" s="114"/>
      <c r="E71" s="120"/>
      <c r="F71" s="114"/>
      <c r="G71" s="115"/>
      <c r="H71" s="116"/>
      <c r="I71" s="115"/>
      <c r="J71" s="115"/>
    </row>
    <row r="72" spans="1:10" ht="16.899999999999999" thickBot="1" x14ac:dyDescent="0.35">
      <c r="A72" s="187"/>
      <c r="B72" s="187"/>
      <c r="C72" s="121"/>
      <c r="D72" s="114"/>
      <c r="E72" s="114"/>
      <c r="F72" s="114"/>
      <c r="G72" s="115"/>
      <c r="H72" s="116"/>
      <c r="I72" s="115"/>
      <c r="J72" s="115"/>
    </row>
    <row r="73" spans="1:10" ht="17.2" customHeight="1" thickBot="1" x14ac:dyDescent="0.35">
      <c r="A73" s="188" t="s">
        <v>65</v>
      </c>
      <c r="B73" s="188"/>
      <c r="C73" s="122">
        <f>SUM(C70+C71)</f>
        <v>0</v>
      </c>
      <c r="D73" s="123"/>
      <c r="E73" s="123"/>
      <c r="F73" s="123"/>
      <c r="G73" s="123"/>
      <c r="H73" s="123"/>
      <c r="I73" s="123"/>
      <c r="J73" s="123"/>
    </row>
    <row r="74" spans="1:10" ht="15.2" thickTop="1" x14ac:dyDescent="0.3"/>
  </sheetData>
  <sheetProtection algorithmName="SHA-512" hashValue="+l2hom3V8UIbN1y4VUiy4gxoB6JyCakNTekjcsEgszCbDo/op/W36ATN+ILEx+OD4eg+VXuY8uD7DZnRpujPxg==" saltValue="F4j+Gm5tn8/nldNzpeNo1g==" spinCount="100000" sheet="1" selectLockedCells="1"/>
  <mergeCells count="7">
    <mergeCell ref="J15:J17"/>
    <mergeCell ref="A72:B72"/>
    <mergeCell ref="A73:B73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117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720 E. 25th Street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123</v>
      </c>
      <c r="C11" s="41" t="s">
        <v>119</v>
      </c>
      <c r="D11" s="41" t="s">
        <v>120</v>
      </c>
      <c r="E11" s="107" t="s">
        <v>114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199" t="s">
        <v>35</v>
      </c>
      <c r="F1" s="200"/>
      <c r="G1" s="200"/>
      <c r="H1" s="200"/>
      <c r="I1" s="200"/>
      <c r="J1" s="201" t="s">
        <v>36</v>
      </c>
      <c r="K1" s="201"/>
      <c r="L1" s="201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2" t="s">
        <v>55</v>
      </c>
      <c r="B3" s="202"/>
      <c r="C3" s="202"/>
      <c r="D3" s="92" t="str">
        <f>+'100 - Bid'!C7</f>
        <v>720 E. 25th Street</v>
      </c>
      <c r="I3" s="70" t="s">
        <v>59</v>
      </c>
      <c r="J3" s="130"/>
      <c r="L3" s="203"/>
      <c r="M3" s="203"/>
      <c r="N3" s="203"/>
      <c r="O3" s="203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0" t="s">
        <v>56</v>
      </c>
      <c r="B5" s="210"/>
      <c r="C5" s="210"/>
      <c r="D5" s="92" t="s">
        <v>31</v>
      </c>
      <c r="G5" s="13"/>
      <c r="H5" s="13"/>
      <c r="I5" s="70" t="s">
        <v>60</v>
      </c>
      <c r="J5" s="132"/>
      <c r="K5" s="133"/>
      <c r="L5" s="211"/>
      <c r="M5" s="211"/>
      <c r="N5" s="211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11"/>
      <c r="M7" s="211"/>
      <c r="N7" s="211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126</v>
      </c>
      <c r="J9" s="178"/>
      <c r="K9" s="141"/>
      <c r="L9" s="211"/>
      <c r="M9" s="211"/>
      <c r="N9" s="211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11"/>
      <c r="M11" s="211"/>
      <c r="N11" s="211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11"/>
      <c r="M12" s="211"/>
      <c r="N12" s="211"/>
      <c r="O12" s="13"/>
    </row>
    <row r="13" spans="1:15" s="55" customFormat="1" ht="15.05" customHeight="1" thickBot="1" x14ac:dyDescent="0.35">
      <c r="A13" s="218" t="s">
        <v>57</v>
      </c>
      <c r="B13" s="218"/>
      <c r="C13" s="218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11"/>
      <c r="M13" s="211"/>
      <c r="N13" s="211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195" t="s">
        <v>40</v>
      </c>
      <c r="B20" s="195"/>
      <c r="C20" s="195"/>
      <c r="D20" s="195"/>
      <c r="E20" s="1"/>
      <c r="F20" s="151">
        <f>+'100 - Bid'!C73</f>
        <v>0</v>
      </c>
      <c r="H20" s="214"/>
      <c r="I20" s="214"/>
      <c r="J20" s="214"/>
      <c r="K20" s="214"/>
      <c r="L20" s="214"/>
      <c r="M20" s="214"/>
      <c r="N20" s="214"/>
      <c r="O20" s="214"/>
    </row>
    <row r="21" spans="1:15" s="55" customFormat="1" ht="25.05" customHeight="1" thickBot="1" x14ac:dyDescent="0.35">
      <c r="A21" s="219" t="s">
        <v>22</v>
      </c>
      <c r="B21" s="219"/>
      <c r="C21" s="219"/>
      <c r="D21" s="219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195" t="s">
        <v>41</v>
      </c>
      <c r="B22" s="195"/>
      <c r="C22" s="195"/>
      <c r="D22" s="195"/>
      <c r="E22" s="1"/>
      <c r="F22" s="153">
        <f>SUM(F20:F21)</f>
        <v>0</v>
      </c>
    </row>
    <row r="23" spans="1:15" s="55" customFormat="1" ht="25.05" customHeight="1" thickBot="1" x14ac:dyDescent="0.35">
      <c r="A23" s="195" t="s">
        <v>42</v>
      </c>
      <c r="B23" s="195"/>
      <c r="C23" s="195"/>
      <c r="D23" s="195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193" t="s">
        <v>43</v>
      </c>
      <c r="B25" s="193"/>
      <c r="C25" s="193"/>
      <c r="D25" s="193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193" t="s">
        <v>45</v>
      </c>
      <c r="B31" s="193"/>
      <c r="C31" s="193"/>
      <c r="D31" s="193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193" t="s">
        <v>46</v>
      </c>
      <c r="B33" s="193"/>
      <c r="C33" s="193"/>
      <c r="D33" s="193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193" t="s">
        <v>47</v>
      </c>
      <c r="B35" s="193"/>
      <c r="C35" s="193"/>
      <c r="D35" s="193"/>
      <c r="E35" s="1"/>
      <c r="F35" s="161" t="e">
        <f>F31-F33</f>
        <v>#REF!</v>
      </c>
    </row>
    <row r="36" spans="1:15" s="55" customFormat="1" ht="25.05" customHeight="1" thickBot="1" x14ac:dyDescent="0.35">
      <c r="A36" s="193" t="s">
        <v>48</v>
      </c>
      <c r="B36" s="193"/>
      <c r="C36" s="193"/>
      <c r="D36" s="193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215" t="s">
        <v>51</v>
      </c>
      <c r="B39" s="216"/>
      <c r="C39" s="216"/>
      <c r="D39" s="217"/>
      <c r="E39" s="2" t="s">
        <v>49</v>
      </c>
      <c r="F39" s="162" t="s">
        <v>50</v>
      </c>
    </row>
    <row r="40" spans="1:15" s="55" customFormat="1" ht="14.65" x14ac:dyDescent="0.3">
      <c r="A40" s="207" t="s">
        <v>25</v>
      </c>
      <c r="B40" s="208"/>
      <c r="C40" s="208"/>
      <c r="D40" s="209"/>
      <c r="E40" s="163"/>
      <c r="F40" s="164"/>
    </row>
    <row r="41" spans="1:15" s="55" customFormat="1" ht="14.65" x14ac:dyDescent="0.3">
      <c r="A41" s="207" t="s">
        <v>24</v>
      </c>
      <c r="B41" s="208"/>
      <c r="C41" s="208"/>
      <c r="D41" s="209"/>
      <c r="E41" s="163"/>
      <c r="F41" s="164"/>
    </row>
    <row r="42" spans="1:15" s="55" customFormat="1" ht="15.2" thickBot="1" x14ac:dyDescent="0.35">
      <c r="A42" s="204" t="s">
        <v>52</v>
      </c>
      <c r="B42" s="205"/>
      <c r="C42" s="205"/>
      <c r="D42" s="206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196" t="s">
        <v>53</v>
      </c>
      <c r="B43" s="197"/>
      <c r="C43" s="197"/>
      <c r="D43" s="198"/>
      <c r="E43" s="212">
        <f>E42-F42</f>
        <v>0</v>
      </c>
      <c r="F43" s="213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193" t="s">
        <v>30</v>
      </c>
      <c r="B46" s="193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194" t="s">
        <v>58</v>
      </c>
      <c r="B50" s="194"/>
      <c r="C50" s="194"/>
      <c r="D50" s="194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E43:F43"/>
    <mergeCell ref="H20:O20"/>
    <mergeCell ref="A39:D39"/>
    <mergeCell ref="A13:C13"/>
    <mergeCell ref="L13:N13"/>
    <mergeCell ref="A20:D20"/>
    <mergeCell ref="A21:D21"/>
    <mergeCell ref="A22:D22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A46:B46"/>
    <mergeCell ref="A50:D50"/>
    <mergeCell ref="A23:D23"/>
    <mergeCell ref="A25:D25"/>
    <mergeCell ref="A31:D31"/>
    <mergeCell ref="A33:D33"/>
    <mergeCell ref="A43:D43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720 E. 25th Street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124</v>
      </c>
      <c r="B6" s="231"/>
      <c r="C6" s="170">
        <f>+'100 - Bid'!C11</f>
        <v>0</v>
      </c>
      <c r="D6" s="5"/>
      <c r="E6" s="36" t="s">
        <v>118</v>
      </c>
      <c r="F6" s="64"/>
      <c r="H6" s="5"/>
    </row>
    <row r="7" spans="1:15" ht="16.899999999999999" thickBot="1" x14ac:dyDescent="0.35">
      <c r="A7" s="230" t="s">
        <v>121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125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114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115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Bid'!A31="","",+'100 - Bid'!A31)</f>
        <v>13</v>
      </c>
      <c r="B26" s="182" t="str">
        <f>IF(+'100 - Bid'!B31="","",+'100 - Bid'!B31)</f>
        <v>Roofing Materials</v>
      </c>
      <c r="C26" s="65">
        <f>+'100 - Bid'!C31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Bid'!A32="","",+'100 - Bid'!A32)</f>
        <v>14</v>
      </c>
      <c r="B27" s="182" t="str">
        <f>IF(+'100 - Bid'!B32="","",+'100 - Bid'!B32)</f>
        <v>Roofing Labor</v>
      </c>
      <c r="C27" s="65">
        <f>+'100 - Bid'!C32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Bid'!A33="","",+'100 - Bid'!A33)</f>
        <v>15</v>
      </c>
      <c r="B28" s="182" t="str">
        <f>IF(+'100 - Bid'!B33="","",+'100 - Bid'!B33)</f>
        <v>Windows and Exterior Doors- Material</v>
      </c>
      <c r="C28" s="65">
        <f>+'100 - Bid'!C33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Bid'!A34="","",+'100 - Bid'!A34)</f>
        <v>16</v>
      </c>
      <c r="B29" s="182" t="str">
        <f>IF(+'100 - Bid'!B34="","",+'100 - Bid'!B34)</f>
        <v>Siding, Soffit, Exterior Trim and Exterior Doors- Materials</v>
      </c>
      <c r="C29" s="65">
        <f>+'100 - Bid'!C34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Bid'!A35="","",+'100 - Bid'!A35)</f>
        <v>17</v>
      </c>
      <c r="B30" s="182" t="str">
        <f>IF(+'100 - Bid'!B35="","",+'100 - Bid'!B35)</f>
        <v>Windows, Siding, Soffit, Exterior Trim and Exterior Doors Labor</v>
      </c>
      <c r="C30" s="65">
        <f>+'100 - Bid'!C35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Bid'!A36="","",+'100 - Bid'!A36)</f>
        <v>18</v>
      </c>
      <c r="B31" s="182" t="str">
        <f>IF(+'100 - Bid'!B36="","",+'100 - Bid'!B36)</f>
        <v>Exterior Painting Materials and Labor</v>
      </c>
      <c r="C31" s="65">
        <f>+'100 - Bid'!C36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Bid'!A37="","",+'100 - Bid'!A37)</f>
        <v>19</v>
      </c>
      <c r="B32" s="182" t="str">
        <f>IF(+'100 - Bid'!B37="","",+'100 - Bid'!B37)</f>
        <v>6" Gutters and Downspouts</v>
      </c>
      <c r="C32" s="65">
        <f>+'100 - Bid'!C37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Bid'!A38="","",+'100 - Bid'!A38)</f>
        <v>20</v>
      </c>
      <c r="B33" s="182" t="str">
        <f>IF(+'100 - Bid'!B38="","",+'100 - Bid'!B38)</f>
        <v>Insulation</v>
      </c>
      <c r="C33" s="65">
        <f>+'100 - Bid'!C38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Bid'!A40="","",+'100 - Bid'!A40)</f>
        <v>22</v>
      </c>
      <c r="B34" s="182" t="str">
        <f>IF(+'100 - Bid'!B40="","",+'100 - Bid'!B40)</f>
        <v>Drywall Materials and Labor</v>
      </c>
      <c r="C34" s="65">
        <f>+'100 - Bid'!C40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Bid'!A41="","",+'100 - Bid'!A41)</f>
        <v>23</v>
      </c>
      <c r="B35" s="182" t="str">
        <f>IF(+'100 - Bid'!B41="","",+'100 - Bid'!B41)</f>
        <v>All Interior Trim, Doors, and Shelving Material</v>
      </c>
      <c r="C35" s="65">
        <f>+'100 - Bid'!C41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Bid'!A42="","",+'100 - Bid'!A42)</f>
        <v>24</v>
      </c>
      <c r="B36" s="182" t="str">
        <f>IF(+'100 - Bid'!B42="","",+'100 - Bid'!B42)</f>
        <v>Interior Trim Labor</v>
      </c>
      <c r="C36" s="65">
        <f>+'100 - Bid'!C42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Bid'!A43="","",+'100 - Bid'!A43)</f>
        <v>25</v>
      </c>
      <c r="B37" s="182" t="str">
        <f>IF(+'100 - Bid'!B43="","",+'100 - Bid'!B43)</f>
        <v>Kitchen and Bathroom Cabinets and Tops Material and Labor</v>
      </c>
      <c r="C37" s="65">
        <f>+'100 - Bid'!C43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Bid'!A44="","",+'100 - Bid'!A44)</f>
        <v>26</v>
      </c>
      <c r="B38" s="182" t="str">
        <f>IF(+'100 - Bid'!B44="","",+'100 - Bid'!B44)</f>
        <v>Hot Water Heater and All Kitchen and Bath Fixtures</v>
      </c>
      <c r="C38" s="65">
        <f>+'100 - Bid'!C44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Bid'!A45="","",+'100 - Bid'!A45)</f>
        <v>27</v>
      </c>
      <c r="B39" s="182" t="str">
        <f>IF(+'100 - Bid'!B45="","",+'100 - Bid'!B45)</f>
        <v>Appliances</v>
      </c>
      <c r="C39" s="65">
        <f>+'100 - Bid'!C45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Bid'!A46="","",+'100 - Bid'!A46)</f>
        <v>28</v>
      </c>
      <c r="B40" s="182" t="str">
        <f>IF(+'100 - Bid'!B46="","",+'100 - Bid'!B46)</f>
        <v>Interior Painting Materials and Labor</v>
      </c>
      <c r="C40" s="65">
        <f>+'100 - Bid'!C46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Bid'!A47="","",+'100 - Bid'!A47)</f>
        <v>29</v>
      </c>
      <c r="B41" s="182" t="str">
        <f>IF(+'100 - Bid'!B47="","",+'100 - Bid'!B47)</f>
        <v>Finish Electrical</v>
      </c>
      <c r="C41" s="65">
        <f>+'100 - Bid'!C47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Bid'!A48="","",+'100 - Bid'!A48)</f>
        <v>30</v>
      </c>
      <c r="B42" s="182" t="str">
        <f>IF(+'100 - Bid'!B48="","",+'100 - Bid'!B48)</f>
        <v>Finish Plumbing</v>
      </c>
      <c r="C42" s="65">
        <f>+'100 - Bid'!C48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Bid'!A49="","",+'100 - Bid'!A49)</f>
        <v>31</v>
      </c>
      <c r="B43" s="182" t="str">
        <f>IF(+'100 - Bid'!B49="","",+'100 - Bid'!B49)</f>
        <v>Finish HVAC</v>
      </c>
      <c r="C43" s="65">
        <f>+'100 - Bid'!C49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Bid'!A51="","",+'100 - Bid'!A51)</f>
        <v>33</v>
      </c>
      <c r="B44" s="182" t="str">
        <f>IF(+'100 - Bid'!B51="","",+'100 - Bid'!B51)</f>
        <v>Hard Surface Floor Coverings - Materials and Labor</v>
      </c>
      <c r="C44" s="65">
        <f>+'100 - Bid'!C51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Bid'!A52="","",+'100 - Bid'!A52)</f>
        <v>34</v>
      </c>
      <c r="B45" s="182" t="str">
        <f>IF(+'100 - Bid'!B52="","",+'100 - Bid'!B52)</f>
        <v>Carpet - Material and Labor</v>
      </c>
      <c r="C45" s="65">
        <f>+'100 - Bid'!C52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Bid'!A53="","",+'100 - Bid'!A53)</f>
        <v>35</v>
      </c>
      <c r="B46" s="182" t="str">
        <f>IF(+'100 - Bid'!B53="","",+'100 - Bid'!B53)</f>
        <v>Interior and Exterior Door Hardware</v>
      </c>
      <c r="C46" s="65">
        <f>+'100 - Bid'!C53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Bid'!A55="","",+'100 - Bid'!A55)</f>
        <v>37</v>
      </c>
      <c r="B47" s="182" t="str">
        <f>IF(+'100 - Bid'!B55="","",+'100 - Bid'!B55)</f>
        <v>Final Cleaning</v>
      </c>
      <c r="C47" s="65">
        <f>+'100 - Bid'!C55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 t="e">
        <f>IF(+'100 - Bid'!#REF!="","",+'100 - Bid'!#REF!)</f>
        <v>#REF!</v>
      </c>
      <c r="B48" s="182" t="e">
        <f>IF(+'100 - Bid'!#REF!="","",+'100 - Bid'!#REF!)</f>
        <v>#REF!</v>
      </c>
      <c r="C48" s="65" t="e">
        <f>+'100 - Bid'!#REF!</f>
        <v>#REF!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 t="e">
        <f t="shared" si="2"/>
        <v>#REF!</v>
      </c>
      <c r="J48" s="66"/>
    </row>
    <row r="49" spans="1:10" x14ac:dyDescent="0.3">
      <c r="A49" s="56">
        <f>IF(+'100 - Bid'!A56="","",+'100 - Bid'!A56)</f>
        <v>38</v>
      </c>
      <c r="B49" s="182" t="str">
        <f>IF(+'100 - Bid'!B56="","",+'100 - Bid'!B56)</f>
        <v>Sewer Line</v>
      </c>
      <c r="C49" s="65">
        <f>+'100 - Bid'!C56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Bid'!A59="","",+'100 - Bid'!A59)</f>
        <v>41</v>
      </c>
      <c r="B50" s="182" t="str">
        <f>IF(+'100 - Bid'!B59="","",+'100 - Bid'!B59)</f>
        <v>Backfill and Rough Grade</v>
      </c>
      <c r="C50" s="65">
        <f>+'100 - Bid'!C59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Bid'!A60="","",+'100 - Bid'!A60)</f>
        <v>42</v>
      </c>
      <c r="B51" s="182" t="str">
        <f>IF(+'100 - Bid'!B60="","",+'100 - Bid'!B60)</f>
        <v>Finish Grade and Seed With Straw Mat</v>
      </c>
      <c r="C51" s="65">
        <f>+'100 - Bid'!C60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Bid'!A61="","",+'100 - Bid'!A61)</f>
        <v>43</v>
      </c>
      <c r="B52" s="182" t="str">
        <f>IF(+'100 - Bid'!B61="","",+'100 - Bid'!B61)</f>
        <v/>
      </c>
      <c r="C52" s="65">
        <f>+'100 - Bid'!C61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Bid'!A62="","",+'100 - Bid'!A62)</f>
        <v>44</v>
      </c>
      <c r="B54" s="182" t="str">
        <f>IF(+'100 - Bid'!B62="","",+'100 - Bid'!B62)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Bid'!A63="","",+'100 - Bid'!A63)</f>
        <v>45</v>
      </c>
      <c r="B55" s="182" t="str">
        <f>IF(+'100 - Bid'!B63="","",+'100 - Bid'!B63)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Bid'!A64="","",+'100 - Bid'!A64)</f>
        <v>46</v>
      </c>
      <c r="B56" s="182" t="str">
        <f>IF(+'100 - Bid'!B64="","",+'100 - Bid'!B64)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Bid'!A65="","",+'100 - Bid'!A65)</f>
        <v>47</v>
      </c>
      <c r="B57" s="182" t="str">
        <f>IF(+'100 - Bid'!B65="","",+'100 - Bid'!B65)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Bid'!A66="","",+'100 - Bid'!A66)</f>
        <v>48</v>
      </c>
      <c r="B58" s="182" t="str">
        <f>IF(+'100 - Bid'!B66="","",+'100 - Bid'!B66)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106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107</v>
      </c>
      <c r="C66" s="76">
        <f>+'100 - Bid'!C71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J11:J13"/>
    <mergeCell ref="A7:B7"/>
    <mergeCell ref="H2:I2"/>
    <mergeCell ref="F10:F13"/>
    <mergeCell ref="A4:B4"/>
    <mergeCell ref="A5:B5"/>
    <mergeCell ref="A6:B6"/>
    <mergeCell ref="A68:B68"/>
    <mergeCell ref="D2:G2"/>
    <mergeCell ref="D11:D13"/>
    <mergeCell ref="E11:E14"/>
    <mergeCell ref="D10:E10"/>
    <mergeCell ref="A67:B67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720 E. 25th Street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124</v>
      </c>
      <c r="B6" s="231"/>
      <c r="C6" s="170">
        <f>+'100 - Bid'!C11</f>
        <v>0</v>
      </c>
      <c r="D6" s="5"/>
      <c r="E6" s="36" t="s">
        <v>118</v>
      </c>
      <c r="F6" s="64"/>
      <c r="H6" s="5"/>
    </row>
    <row r="7" spans="1:15" ht="16.899999999999999" thickBot="1" x14ac:dyDescent="0.35">
      <c r="A7" s="230" t="s">
        <v>121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125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114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115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Bid'!A31="","",+'100 - Bid'!A31)</f>
        <v>13</v>
      </c>
      <c r="B26" s="182" t="str">
        <f>IF(+'100 - Bid'!B31="","",+'100 - Bid'!B31)</f>
        <v>Roofing Materials</v>
      </c>
      <c r="C26" s="65">
        <f>+'100 - Bid'!C31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Bid'!A32="","",+'100 - Bid'!A32)</f>
        <v>14</v>
      </c>
      <c r="B27" s="182" t="str">
        <f>IF(+'100 - Bid'!B32="","",+'100 - Bid'!B32)</f>
        <v>Roofing Labor</v>
      </c>
      <c r="C27" s="65">
        <f>+'100 - Bid'!C32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Bid'!A33="","",+'100 - Bid'!A33)</f>
        <v>15</v>
      </c>
      <c r="B28" s="182" t="str">
        <f>IF(+'100 - Bid'!B33="","",+'100 - Bid'!B33)</f>
        <v>Windows and Exterior Doors- Material</v>
      </c>
      <c r="C28" s="65">
        <f>+'100 - Bid'!C33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Bid'!A34="","",+'100 - Bid'!A34)</f>
        <v>16</v>
      </c>
      <c r="B29" s="182" t="str">
        <f>IF(+'100 - Bid'!B34="","",+'100 - Bid'!B34)</f>
        <v>Siding, Soffit, Exterior Trim and Exterior Doors- Materials</v>
      </c>
      <c r="C29" s="65">
        <f>+'100 - Bid'!C34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Bid'!A35="","",+'100 - Bid'!A35)</f>
        <v>17</v>
      </c>
      <c r="B30" s="182" t="str">
        <f>IF(+'100 - Bid'!B35="","",+'100 - Bid'!B35)</f>
        <v>Windows, Siding, Soffit, Exterior Trim and Exterior Doors Labor</v>
      </c>
      <c r="C30" s="65">
        <f>+'100 - Bid'!C35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Bid'!A36="","",+'100 - Bid'!A36)</f>
        <v>18</v>
      </c>
      <c r="B31" s="182" t="str">
        <f>IF(+'100 - Bid'!B36="","",+'100 - Bid'!B36)</f>
        <v>Exterior Painting Materials and Labor</v>
      </c>
      <c r="C31" s="65">
        <f>+'100 - Bid'!C36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Bid'!A37="","",+'100 - Bid'!A37)</f>
        <v>19</v>
      </c>
      <c r="B32" s="182" t="str">
        <f>IF(+'100 - Bid'!B37="","",+'100 - Bid'!B37)</f>
        <v>6" Gutters and Downspouts</v>
      </c>
      <c r="C32" s="65">
        <f>+'100 - Bid'!C37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Bid'!A38="","",+'100 - Bid'!A38)</f>
        <v>20</v>
      </c>
      <c r="B33" s="182" t="str">
        <f>IF(+'100 - Bid'!B38="","",+'100 - Bid'!B38)</f>
        <v>Insulation</v>
      </c>
      <c r="C33" s="65">
        <f>+'100 - Bid'!C38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Bid'!A40="","",+'100 - Bid'!A40)</f>
        <v>22</v>
      </c>
      <c r="B34" s="182" t="str">
        <f>IF(+'100 - Bid'!B40="","",+'100 - Bid'!B40)</f>
        <v>Drywall Materials and Labor</v>
      </c>
      <c r="C34" s="65">
        <f>+'100 - Bid'!C40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Bid'!A41="","",+'100 - Bid'!A41)</f>
        <v>23</v>
      </c>
      <c r="B35" s="182" t="str">
        <f>IF(+'100 - Bid'!B41="","",+'100 - Bid'!B41)</f>
        <v>All Interior Trim, Doors, and Shelving Material</v>
      </c>
      <c r="C35" s="65">
        <f>+'100 - Bid'!C41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Bid'!A42="","",+'100 - Bid'!A42)</f>
        <v>24</v>
      </c>
      <c r="B36" s="182" t="str">
        <f>IF(+'100 - Bid'!B42="","",+'100 - Bid'!B42)</f>
        <v>Interior Trim Labor</v>
      </c>
      <c r="C36" s="65">
        <f>+'100 - Bid'!C42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Bid'!A43="","",+'100 - Bid'!A43)</f>
        <v>25</v>
      </c>
      <c r="B37" s="182" t="str">
        <f>IF(+'100 - Bid'!B43="","",+'100 - Bid'!B43)</f>
        <v>Kitchen and Bathroom Cabinets and Tops Material and Labor</v>
      </c>
      <c r="C37" s="65">
        <f>+'100 - Bid'!C43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Bid'!A44="","",+'100 - Bid'!A44)</f>
        <v>26</v>
      </c>
      <c r="B38" s="182" t="str">
        <f>IF(+'100 - Bid'!B44="","",+'100 - Bid'!B44)</f>
        <v>Hot Water Heater and All Kitchen and Bath Fixtures</v>
      </c>
      <c r="C38" s="65">
        <f>+'100 - Bid'!C44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Bid'!A45="","",+'100 - Bid'!A45)</f>
        <v>27</v>
      </c>
      <c r="B39" s="182" t="str">
        <f>IF(+'100 - Bid'!B45="","",+'100 - Bid'!B45)</f>
        <v>Appliances</v>
      </c>
      <c r="C39" s="65">
        <f>+'100 - Bid'!C45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Bid'!A46="","",+'100 - Bid'!A46)</f>
        <v>28</v>
      </c>
      <c r="B40" s="182" t="str">
        <f>IF(+'100 - Bid'!B46="","",+'100 - Bid'!B46)</f>
        <v>Interior Painting Materials and Labor</v>
      </c>
      <c r="C40" s="65">
        <f>+'100 - Bid'!C46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Bid'!A47="","",+'100 - Bid'!A47)</f>
        <v>29</v>
      </c>
      <c r="B41" s="182" t="str">
        <f>IF(+'100 - Bid'!B47="","",+'100 - Bid'!B47)</f>
        <v>Finish Electrical</v>
      </c>
      <c r="C41" s="65">
        <f>+'100 - Bid'!C47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Bid'!A48="","",+'100 - Bid'!A48)</f>
        <v>30</v>
      </c>
      <c r="B42" s="182" t="str">
        <f>IF(+'100 - Bid'!B48="","",+'100 - Bid'!B48)</f>
        <v>Finish Plumbing</v>
      </c>
      <c r="C42" s="65">
        <f>+'100 - Bid'!C48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Bid'!A49="","",+'100 - Bid'!A49)</f>
        <v>31</v>
      </c>
      <c r="B43" s="182" t="str">
        <f>IF(+'100 - Bid'!B49="","",+'100 - Bid'!B49)</f>
        <v>Finish HVAC</v>
      </c>
      <c r="C43" s="65">
        <f>+'100 - Bid'!C49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Bid'!A51="","",+'100 - Bid'!A51)</f>
        <v>33</v>
      </c>
      <c r="B44" s="182" t="str">
        <f>IF(+'100 - Bid'!B51="","",+'100 - Bid'!B51)</f>
        <v>Hard Surface Floor Coverings - Materials and Labor</v>
      </c>
      <c r="C44" s="65">
        <f>+'100 - Bid'!C51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Bid'!A52="","",+'100 - Bid'!A52)</f>
        <v>34</v>
      </c>
      <c r="B45" s="182" t="str">
        <f>IF(+'100 - Bid'!B52="","",+'100 - Bid'!B52)</f>
        <v>Carpet - Material and Labor</v>
      </c>
      <c r="C45" s="65">
        <f>+'100 - Bid'!C52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Bid'!A53="","",+'100 - Bid'!A53)</f>
        <v>35</v>
      </c>
      <c r="B46" s="182" t="str">
        <f>IF(+'100 - Bid'!B53="","",+'100 - Bid'!B53)</f>
        <v>Interior and Exterior Door Hardware</v>
      </c>
      <c r="C46" s="65">
        <f>+'100 - Bid'!C53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Bid'!A55="","",+'100 - Bid'!A55)</f>
        <v>37</v>
      </c>
      <c r="B47" s="182" t="str">
        <f>IF(+'100 - Bid'!B55="","",+'100 - Bid'!B55)</f>
        <v>Final Cleaning</v>
      </c>
      <c r="C47" s="65">
        <f>+'100 - Bid'!C55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 t="e">
        <f>IF(+'100 - Bid'!#REF!="","",+'100 - Bid'!#REF!)</f>
        <v>#REF!</v>
      </c>
      <c r="B48" s="182" t="e">
        <f>IF(+'100 - Bid'!#REF!="","",+'100 - Bid'!#REF!)</f>
        <v>#REF!</v>
      </c>
      <c r="C48" s="65" t="e">
        <f>+'100 - Bid'!#REF!</f>
        <v>#REF!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 t="e">
        <f t="shared" si="2"/>
        <v>#REF!</v>
      </c>
      <c r="J48" s="66"/>
    </row>
    <row r="49" spans="1:10" x14ac:dyDescent="0.3">
      <c r="A49" s="56">
        <f>IF(+'100 - Bid'!A56="","",+'100 - Bid'!A56)</f>
        <v>38</v>
      </c>
      <c r="B49" s="182" t="str">
        <f>IF(+'100 - Bid'!B56="","",+'100 - Bid'!B56)</f>
        <v>Sewer Line</v>
      </c>
      <c r="C49" s="65">
        <f>+'100 - Bid'!C56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Bid'!A59="","",+'100 - Bid'!A59)</f>
        <v>41</v>
      </c>
      <c r="B50" s="182" t="str">
        <f>IF(+'100 - Bid'!B59="","",+'100 - Bid'!B59)</f>
        <v>Backfill and Rough Grade</v>
      </c>
      <c r="C50" s="65">
        <f>+'100 - Bid'!C59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Bid'!A60="","",+'100 - Bid'!A60)</f>
        <v>42</v>
      </c>
      <c r="B51" s="182" t="str">
        <f>IF(+'100 - Bid'!B60="","",+'100 - Bid'!B60)</f>
        <v>Finish Grade and Seed With Straw Mat</v>
      </c>
      <c r="C51" s="65">
        <f>+'100 - Bid'!C60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Bid'!A61="","",+'100 - Bid'!A61)</f>
        <v>43</v>
      </c>
      <c r="B52" s="182" t="str">
        <f>IF(+'100 - Bid'!B61="","",+'100 - Bid'!B61)</f>
        <v/>
      </c>
      <c r="C52" s="65">
        <f>+'100 - Bid'!C61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Bid'!A62="","",+'100 - Bid'!A62)</f>
        <v>44</v>
      </c>
      <c r="B54" s="182" t="str">
        <f>IF(+'100 - Bid'!B62="","",+'100 - Bid'!B62)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Bid'!A63="","",+'100 - Bid'!A63)</f>
        <v>45</v>
      </c>
      <c r="B55" s="182" t="str">
        <f>IF(+'100 - Bid'!B63="","",+'100 - Bid'!B63)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Bid'!A64="","",+'100 - Bid'!A64)</f>
        <v>46</v>
      </c>
      <c r="B56" s="182" t="str">
        <f>IF(+'100 - Bid'!B64="","",+'100 - Bid'!B64)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Bid'!A65="","",+'100 - Bid'!A65)</f>
        <v>47</v>
      </c>
      <c r="B57" s="182" t="str">
        <f>IF(+'100 - Bid'!B65="","",+'100 - Bid'!B65)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Bid'!A66="","",+'100 - Bid'!A66)</f>
        <v>48</v>
      </c>
      <c r="B58" s="182" t="str">
        <f>IF(+'100 - Bid'!B66="","",+'100 - Bid'!B66)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106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107</v>
      </c>
      <c r="C66" s="76">
        <f>+'100 - Bid'!C71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720 E. 25th Street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124</v>
      </c>
      <c r="B6" s="231"/>
      <c r="C6" s="170">
        <f>+'100 - Bid'!C11</f>
        <v>0</v>
      </c>
      <c r="D6" s="5"/>
      <c r="E6" s="36" t="s">
        <v>118</v>
      </c>
      <c r="F6" s="64"/>
      <c r="H6" s="5"/>
    </row>
    <row r="7" spans="1:15" ht="16.899999999999999" thickBot="1" x14ac:dyDescent="0.35">
      <c r="A7" s="230" t="s">
        <v>121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125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114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115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Bid'!A31="","",+'100 - Bid'!A31)</f>
        <v>13</v>
      </c>
      <c r="B26" s="182" t="str">
        <f>IF(+'100 - Bid'!B31="","",+'100 - Bid'!B31)</f>
        <v>Roofing Materials</v>
      </c>
      <c r="C26" s="65">
        <f>+'100 - Bid'!C31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Bid'!A32="","",+'100 - Bid'!A32)</f>
        <v>14</v>
      </c>
      <c r="B27" s="182" t="str">
        <f>IF(+'100 - Bid'!B32="","",+'100 - Bid'!B32)</f>
        <v>Roofing Labor</v>
      </c>
      <c r="C27" s="65">
        <f>+'100 - Bid'!C32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Bid'!A33="","",+'100 - Bid'!A33)</f>
        <v>15</v>
      </c>
      <c r="B28" s="182" t="str">
        <f>IF(+'100 - Bid'!B33="","",+'100 - Bid'!B33)</f>
        <v>Windows and Exterior Doors- Material</v>
      </c>
      <c r="C28" s="65">
        <f>+'100 - Bid'!C33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Bid'!A34="","",+'100 - Bid'!A34)</f>
        <v>16</v>
      </c>
      <c r="B29" s="182" t="str">
        <f>IF(+'100 - Bid'!B34="","",+'100 - Bid'!B34)</f>
        <v>Siding, Soffit, Exterior Trim and Exterior Doors- Materials</v>
      </c>
      <c r="C29" s="65">
        <f>+'100 - Bid'!C34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Bid'!A35="","",+'100 - Bid'!A35)</f>
        <v>17</v>
      </c>
      <c r="B30" s="182" t="str">
        <f>IF(+'100 - Bid'!B35="","",+'100 - Bid'!B35)</f>
        <v>Windows, Siding, Soffit, Exterior Trim and Exterior Doors Labor</v>
      </c>
      <c r="C30" s="65">
        <f>+'100 - Bid'!C35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Bid'!A36="","",+'100 - Bid'!A36)</f>
        <v>18</v>
      </c>
      <c r="B31" s="182" t="str">
        <f>IF(+'100 - Bid'!B36="","",+'100 - Bid'!B36)</f>
        <v>Exterior Painting Materials and Labor</v>
      </c>
      <c r="C31" s="65">
        <f>+'100 - Bid'!C36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Bid'!A37="","",+'100 - Bid'!A37)</f>
        <v>19</v>
      </c>
      <c r="B32" s="182" t="str">
        <f>IF(+'100 - Bid'!B37="","",+'100 - Bid'!B37)</f>
        <v>6" Gutters and Downspouts</v>
      </c>
      <c r="C32" s="65">
        <f>+'100 - Bid'!C37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Bid'!A38="","",+'100 - Bid'!A38)</f>
        <v>20</v>
      </c>
      <c r="B33" s="182" t="str">
        <f>IF(+'100 - Bid'!B38="","",+'100 - Bid'!B38)</f>
        <v>Insulation</v>
      </c>
      <c r="C33" s="65">
        <f>+'100 - Bid'!C38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Bid'!A40="","",+'100 - Bid'!A40)</f>
        <v>22</v>
      </c>
      <c r="B34" s="182" t="str">
        <f>IF(+'100 - Bid'!B40="","",+'100 - Bid'!B40)</f>
        <v>Drywall Materials and Labor</v>
      </c>
      <c r="C34" s="65">
        <f>+'100 - Bid'!C40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Bid'!A41="","",+'100 - Bid'!A41)</f>
        <v>23</v>
      </c>
      <c r="B35" s="182" t="str">
        <f>IF(+'100 - Bid'!B41="","",+'100 - Bid'!B41)</f>
        <v>All Interior Trim, Doors, and Shelving Material</v>
      </c>
      <c r="C35" s="65">
        <f>+'100 - Bid'!C41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Bid'!A42="","",+'100 - Bid'!A42)</f>
        <v>24</v>
      </c>
      <c r="B36" s="182" t="str">
        <f>IF(+'100 - Bid'!B42="","",+'100 - Bid'!B42)</f>
        <v>Interior Trim Labor</v>
      </c>
      <c r="C36" s="65">
        <f>+'100 - Bid'!C42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Bid'!A43="","",+'100 - Bid'!A43)</f>
        <v>25</v>
      </c>
      <c r="B37" s="182" t="str">
        <f>IF(+'100 - Bid'!B43="","",+'100 - Bid'!B43)</f>
        <v>Kitchen and Bathroom Cabinets and Tops Material and Labor</v>
      </c>
      <c r="C37" s="65">
        <f>+'100 - Bid'!C43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Bid'!A44="","",+'100 - Bid'!A44)</f>
        <v>26</v>
      </c>
      <c r="B38" s="182" t="str">
        <f>IF(+'100 - Bid'!B44="","",+'100 - Bid'!B44)</f>
        <v>Hot Water Heater and All Kitchen and Bath Fixtures</v>
      </c>
      <c r="C38" s="65">
        <f>+'100 - Bid'!C44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Bid'!A45="","",+'100 - Bid'!A45)</f>
        <v>27</v>
      </c>
      <c r="B39" s="182" t="str">
        <f>IF(+'100 - Bid'!B45="","",+'100 - Bid'!B45)</f>
        <v>Appliances</v>
      </c>
      <c r="C39" s="65">
        <f>+'100 - Bid'!C45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Bid'!A46="","",+'100 - Bid'!A46)</f>
        <v>28</v>
      </c>
      <c r="B40" s="182" t="str">
        <f>IF(+'100 - Bid'!B46="","",+'100 - Bid'!B46)</f>
        <v>Interior Painting Materials and Labor</v>
      </c>
      <c r="C40" s="65">
        <f>+'100 - Bid'!C46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Bid'!A47="","",+'100 - Bid'!A47)</f>
        <v>29</v>
      </c>
      <c r="B41" s="182" t="str">
        <f>IF(+'100 - Bid'!B47="","",+'100 - Bid'!B47)</f>
        <v>Finish Electrical</v>
      </c>
      <c r="C41" s="65">
        <f>+'100 - Bid'!C47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Bid'!A48="","",+'100 - Bid'!A48)</f>
        <v>30</v>
      </c>
      <c r="B42" s="182" t="str">
        <f>IF(+'100 - Bid'!B48="","",+'100 - Bid'!B48)</f>
        <v>Finish Plumbing</v>
      </c>
      <c r="C42" s="65">
        <f>+'100 - Bid'!C48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Bid'!A49="","",+'100 - Bid'!A49)</f>
        <v>31</v>
      </c>
      <c r="B43" s="182" t="str">
        <f>IF(+'100 - Bid'!B49="","",+'100 - Bid'!B49)</f>
        <v>Finish HVAC</v>
      </c>
      <c r="C43" s="65">
        <f>+'100 - Bid'!C49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Bid'!A51="","",+'100 - Bid'!A51)</f>
        <v>33</v>
      </c>
      <c r="B44" s="182" t="str">
        <f>IF(+'100 - Bid'!B51="","",+'100 - Bid'!B51)</f>
        <v>Hard Surface Floor Coverings - Materials and Labor</v>
      </c>
      <c r="C44" s="65">
        <f>+'100 - Bid'!C51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Bid'!A52="","",+'100 - Bid'!A52)</f>
        <v>34</v>
      </c>
      <c r="B45" s="182" t="str">
        <f>IF(+'100 - Bid'!B52="","",+'100 - Bid'!B52)</f>
        <v>Carpet - Material and Labor</v>
      </c>
      <c r="C45" s="65">
        <f>+'100 - Bid'!C52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Bid'!A53="","",+'100 - Bid'!A53)</f>
        <v>35</v>
      </c>
      <c r="B46" s="182" t="str">
        <f>IF(+'100 - Bid'!B53="","",+'100 - Bid'!B53)</f>
        <v>Interior and Exterior Door Hardware</v>
      </c>
      <c r="C46" s="65">
        <f>+'100 - Bid'!C53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Bid'!A55="","",+'100 - Bid'!A55)</f>
        <v>37</v>
      </c>
      <c r="B47" s="182" t="str">
        <f>IF(+'100 - Bid'!B55="","",+'100 - Bid'!B55)</f>
        <v>Final Cleaning</v>
      </c>
      <c r="C47" s="65">
        <f>+'100 - Bid'!C55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 t="e">
        <f>IF(+'100 - Bid'!#REF!="","",+'100 - Bid'!#REF!)</f>
        <v>#REF!</v>
      </c>
      <c r="B48" s="182" t="e">
        <f>IF(+'100 - Bid'!#REF!="","",+'100 - Bid'!#REF!)</f>
        <v>#REF!</v>
      </c>
      <c r="C48" s="65" t="e">
        <f>+'100 - Bid'!#REF!</f>
        <v>#REF!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 t="e">
        <f t="shared" si="2"/>
        <v>#REF!</v>
      </c>
      <c r="J48" s="66"/>
    </row>
    <row r="49" spans="1:10" x14ac:dyDescent="0.3">
      <c r="A49" s="56">
        <f>IF(+'100 - Bid'!A56="","",+'100 - Bid'!A56)</f>
        <v>38</v>
      </c>
      <c r="B49" s="182" t="str">
        <f>IF(+'100 - Bid'!B56="","",+'100 - Bid'!B56)</f>
        <v>Sewer Line</v>
      </c>
      <c r="C49" s="65">
        <f>+'100 - Bid'!C56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Bid'!A59="","",+'100 - Bid'!A59)</f>
        <v>41</v>
      </c>
      <c r="B50" s="182" t="str">
        <f>IF(+'100 - Bid'!B59="","",+'100 - Bid'!B59)</f>
        <v>Backfill and Rough Grade</v>
      </c>
      <c r="C50" s="65">
        <f>+'100 - Bid'!C59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Bid'!A60="","",+'100 - Bid'!A60)</f>
        <v>42</v>
      </c>
      <c r="B51" s="182" t="str">
        <f>IF(+'100 - Bid'!B60="","",+'100 - Bid'!B60)</f>
        <v>Finish Grade and Seed With Straw Mat</v>
      </c>
      <c r="C51" s="65">
        <f>+'100 - Bid'!C60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Bid'!A61="","",+'100 - Bid'!A61)</f>
        <v>43</v>
      </c>
      <c r="B52" s="182" t="str">
        <f>IF(+'100 - Bid'!B61="","",+'100 - Bid'!B61)</f>
        <v/>
      </c>
      <c r="C52" s="65">
        <f>+'100 - Bid'!C61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Bid'!A62="","",+'100 - Bid'!A62)</f>
        <v>44</v>
      </c>
      <c r="B54" s="182" t="str">
        <f>IF(+'100 - Bid'!B62="","",+'100 - Bid'!B62)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Bid'!A63="","",+'100 - Bid'!A63)</f>
        <v>45</v>
      </c>
      <c r="B55" s="182" t="str">
        <f>IF(+'100 - Bid'!B63="","",+'100 - Bid'!B63)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Bid'!A64="","",+'100 - Bid'!A64)</f>
        <v>46</v>
      </c>
      <c r="B56" s="182" t="str">
        <f>IF(+'100 - Bid'!B64="","",+'100 - Bid'!B64)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Bid'!A65="","",+'100 - Bid'!A65)</f>
        <v>47</v>
      </c>
      <c r="B57" s="182" t="str">
        <f>IF(+'100 - Bid'!B65="","",+'100 - Bid'!B65)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Bid'!A66="","",+'100 - Bid'!A66)</f>
        <v>48</v>
      </c>
      <c r="B58" s="182" t="str">
        <f>IF(+'100 - Bid'!B66="","",+'100 - Bid'!B66)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106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107</v>
      </c>
      <c r="C66" s="76">
        <f>+'100 - Bid'!C71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720 E. 25th Street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124</v>
      </c>
      <c r="B6" s="231"/>
      <c r="C6" s="170">
        <f>+'100 - Bid'!C11</f>
        <v>0</v>
      </c>
      <c r="D6" s="5"/>
      <c r="E6" s="36" t="s">
        <v>118</v>
      </c>
      <c r="F6" s="64"/>
      <c r="H6" s="5"/>
    </row>
    <row r="7" spans="1:15" ht="16.899999999999999" thickBot="1" x14ac:dyDescent="0.35">
      <c r="A7" s="230" t="s">
        <v>121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125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114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115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Bid'!A31="","",+'100 - Bid'!A31)</f>
        <v>13</v>
      </c>
      <c r="B26" s="182" t="str">
        <f>IF(+'100 - Bid'!B31="","",+'100 - Bid'!B31)</f>
        <v>Roofing Materials</v>
      </c>
      <c r="C26" s="65">
        <f>+'100 - Bid'!C31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Bid'!A32="","",+'100 - Bid'!A32)</f>
        <v>14</v>
      </c>
      <c r="B27" s="182" t="str">
        <f>IF(+'100 - Bid'!B32="","",+'100 - Bid'!B32)</f>
        <v>Roofing Labor</v>
      </c>
      <c r="C27" s="65">
        <f>+'100 - Bid'!C32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Bid'!A33="","",+'100 - Bid'!A33)</f>
        <v>15</v>
      </c>
      <c r="B28" s="182" t="str">
        <f>IF(+'100 - Bid'!B33="","",+'100 - Bid'!B33)</f>
        <v>Windows and Exterior Doors- Material</v>
      </c>
      <c r="C28" s="65">
        <f>+'100 - Bid'!C33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Bid'!A34="","",+'100 - Bid'!A34)</f>
        <v>16</v>
      </c>
      <c r="B29" s="182" t="str">
        <f>IF(+'100 - Bid'!B34="","",+'100 - Bid'!B34)</f>
        <v>Siding, Soffit, Exterior Trim and Exterior Doors- Materials</v>
      </c>
      <c r="C29" s="65">
        <f>+'100 - Bid'!C34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Bid'!A35="","",+'100 - Bid'!A35)</f>
        <v>17</v>
      </c>
      <c r="B30" s="182" t="str">
        <f>IF(+'100 - Bid'!B35="","",+'100 - Bid'!B35)</f>
        <v>Windows, Siding, Soffit, Exterior Trim and Exterior Doors Labor</v>
      </c>
      <c r="C30" s="65">
        <f>+'100 - Bid'!C35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Bid'!A36="","",+'100 - Bid'!A36)</f>
        <v>18</v>
      </c>
      <c r="B31" s="182" t="str">
        <f>IF(+'100 - Bid'!B36="","",+'100 - Bid'!B36)</f>
        <v>Exterior Painting Materials and Labor</v>
      </c>
      <c r="C31" s="65">
        <f>+'100 - Bid'!C36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Bid'!A37="","",+'100 - Bid'!A37)</f>
        <v>19</v>
      </c>
      <c r="B32" s="182" t="str">
        <f>IF(+'100 - Bid'!B37="","",+'100 - Bid'!B37)</f>
        <v>6" Gutters and Downspouts</v>
      </c>
      <c r="C32" s="65">
        <f>+'100 - Bid'!C37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Bid'!A38="","",+'100 - Bid'!A38)</f>
        <v>20</v>
      </c>
      <c r="B33" s="182" t="str">
        <f>IF(+'100 - Bid'!B38="","",+'100 - Bid'!B38)</f>
        <v>Insulation</v>
      </c>
      <c r="C33" s="65">
        <f>+'100 - Bid'!C38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Bid'!A40="","",+'100 - Bid'!A40)</f>
        <v>22</v>
      </c>
      <c r="B34" s="182" t="str">
        <f>IF(+'100 - Bid'!B40="","",+'100 - Bid'!B40)</f>
        <v>Drywall Materials and Labor</v>
      </c>
      <c r="C34" s="65">
        <f>+'100 - Bid'!C40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Bid'!A41="","",+'100 - Bid'!A41)</f>
        <v>23</v>
      </c>
      <c r="B35" s="182" t="str">
        <f>IF(+'100 - Bid'!B41="","",+'100 - Bid'!B41)</f>
        <v>All Interior Trim, Doors, and Shelving Material</v>
      </c>
      <c r="C35" s="65">
        <f>+'100 - Bid'!C41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Bid'!A42="","",+'100 - Bid'!A42)</f>
        <v>24</v>
      </c>
      <c r="B36" s="182" t="str">
        <f>IF(+'100 - Bid'!B42="","",+'100 - Bid'!B42)</f>
        <v>Interior Trim Labor</v>
      </c>
      <c r="C36" s="65">
        <f>+'100 - Bid'!C42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Bid'!A43="","",+'100 - Bid'!A43)</f>
        <v>25</v>
      </c>
      <c r="B37" s="182" t="str">
        <f>IF(+'100 - Bid'!B43="","",+'100 - Bid'!B43)</f>
        <v>Kitchen and Bathroom Cabinets and Tops Material and Labor</v>
      </c>
      <c r="C37" s="65">
        <f>+'100 - Bid'!C43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Bid'!A44="","",+'100 - Bid'!A44)</f>
        <v>26</v>
      </c>
      <c r="B38" s="182" t="str">
        <f>IF(+'100 - Bid'!B44="","",+'100 - Bid'!B44)</f>
        <v>Hot Water Heater and All Kitchen and Bath Fixtures</v>
      </c>
      <c r="C38" s="65">
        <f>+'100 - Bid'!C44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Bid'!A45="","",+'100 - Bid'!A45)</f>
        <v>27</v>
      </c>
      <c r="B39" s="182" t="str">
        <f>IF(+'100 - Bid'!B45="","",+'100 - Bid'!B45)</f>
        <v>Appliances</v>
      </c>
      <c r="C39" s="65">
        <f>+'100 - Bid'!C45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Bid'!A46="","",+'100 - Bid'!A46)</f>
        <v>28</v>
      </c>
      <c r="B40" s="182" t="str">
        <f>IF(+'100 - Bid'!B46="","",+'100 - Bid'!B46)</f>
        <v>Interior Painting Materials and Labor</v>
      </c>
      <c r="C40" s="65">
        <f>+'100 - Bid'!C46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Bid'!A47="","",+'100 - Bid'!A47)</f>
        <v>29</v>
      </c>
      <c r="B41" s="182" t="str">
        <f>IF(+'100 - Bid'!B47="","",+'100 - Bid'!B47)</f>
        <v>Finish Electrical</v>
      </c>
      <c r="C41" s="65">
        <f>+'100 - Bid'!C47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Bid'!A48="","",+'100 - Bid'!A48)</f>
        <v>30</v>
      </c>
      <c r="B42" s="182" t="str">
        <f>IF(+'100 - Bid'!B48="","",+'100 - Bid'!B48)</f>
        <v>Finish Plumbing</v>
      </c>
      <c r="C42" s="65">
        <f>+'100 - Bid'!C48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Bid'!A49="","",+'100 - Bid'!A49)</f>
        <v>31</v>
      </c>
      <c r="B43" s="182" t="str">
        <f>IF(+'100 - Bid'!B49="","",+'100 - Bid'!B49)</f>
        <v>Finish HVAC</v>
      </c>
      <c r="C43" s="65">
        <f>+'100 - Bid'!C49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Bid'!A51="","",+'100 - Bid'!A51)</f>
        <v>33</v>
      </c>
      <c r="B44" s="182" t="str">
        <f>IF(+'100 - Bid'!B51="","",+'100 - Bid'!B51)</f>
        <v>Hard Surface Floor Coverings - Materials and Labor</v>
      </c>
      <c r="C44" s="65">
        <f>+'100 - Bid'!C51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Bid'!A52="","",+'100 - Bid'!A52)</f>
        <v>34</v>
      </c>
      <c r="B45" s="182" t="str">
        <f>IF(+'100 - Bid'!B52="","",+'100 - Bid'!B52)</f>
        <v>Carpet - Material and Labor</v>
      </c>
      <c r="C45" s="65">
        <f>+'100 - Bid'!C52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Bid'!A53="","",+'100 - Bid'!A53)</f>
        <v>35</v>
      </c>
      <c r="B46" s="182" t="str">
        <f>IF(+'100 - Bid'!B53="","",+'100 - Bid'!B53)</f>
        <v>Interior and Exterior Door Hardware</v>
      </c>
      <c r="C46" s="65">
        <f>+'100 - Bid'!C53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Bid'!A55="","",+'100 - Bid'!A55)</f>
        <v>37</v>
      </c>
      <c r="B47" s="182" t="str">
        <f>IF(+'100 - Bid'!B55="","",+'100 - Bid'!B55)</f>
        <v>Final Cleaning</v>
      </c>
      <c r="C47" s="65">
        <f>+'100 - Bid'!C55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 t="e">
        <f>IF(+'100 - Bid'!#REF!="","",+'100 - Bid'!#REF!)</f>
        <v>#REF!</v>
      </c>
      <c r="B48" s="182" t="e">
        <f>IF(+'100 - Bid'!#REF!="","",+'100 - Bid'!#REF!)</f>
        <v>#REF!</v>
      </c>
      <c r="C48" s="65" t="e">
        <f>+'100 - Bid'!#REF!</f>
        <v>#REF!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 t="e">
        <f t="shared" si="2"/>
        <v>#REF!</v>
      </c>
      <c r="J48" s="66"/>
    </row>
    <row r="49" spans="1:10" x14ac:dyDescent="0.3">
      <c r="A49" s="56">
        <f>IF(+'100 - Bid'!A56="","",+'100 - Bid'!A56)</f>
        <v>38</v>
      </c>
      <c r="B49" s="182" t="str">
        <f>IF(+'100 - Bid'!B56="","",+'100 - Bid'!B56)</f>
        <v>Sewer Line</v>
      </c>
      <c r="C49" s="65">
        <f>+'100 - Bid'!C56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Bid'!A59="","",+'100 - Bid'!A59)</f>
        <v>41</v>
      </c>
      <c r="B50" s="182" t="str">
        <f>IF(+'100 - Bid'!B59="","",+'100 - Bid'!B59)</f>
        <v>Backfill and Rough Grade</v>
      </c>
      <c r="C50" s="65">
        <f>+'100 - Bid'!C59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Bid'!A60="","",+'100 - Bid'!A60)</f>
        <v>42</v>
      </c>
      <c r="B51" s="182" t="str">
        <f>IF(+'100 - Bid'!B60="","",+'100 - Bid'!B60)</f>
        <v>Finish Grade and Seed With Straw Mat</v>
      </c>
      <c r="C51" s="65">
        <f>+'100 - Bid'!C60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Bid'!A61="","",+'100 - Bid'!A61)</f>
        <v>43</v>
      </c>
      <c r="B52" s="182" t="str">
        <f>IF(+'100 - Bid'!B61="","",+'100 - Bid'!B61)</f>
        <v/>
      </c>
      <c r="C52" s="65">
        <f>+'100 - Bid'!C61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Bid'!A62="","",+'100 - Bid'!A62)</f>
        <v>44</v>
      </c>
      <c r="B54" s="182" t="str">
        <f>IF(+'100 - Bid'!B62="","",+'100 - Bid'!B62)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Bid'!A63="","",+'100 - Bid'!A63)</f>
        <v>45</v>
      </c>
      <c r="B55" s="182" t="str">
        <f>IF(+'100 - Bid'!B63="","",+'100 - Bid'!B63)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Bid'!A64="","",+'100 - Bid'!A64)</f>
        <v>46</v>
      </c>
      <c r="B56" s="182" t="str">
        <f>IF(+'100 - Bid'!B64="","",+'100 - Bid'!B64)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Bid'!A65="","",+'100 - Bid'!A65)</f>
        <v>47</v>
      </c>
      <c r="B57" s="182" t="str">
        <f>IF(+'100 - Bid'!B65="","",+'100 - Bid'!B65)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Bid'!A66="","",+'100 - Bid'!A66)</f>
        <v>48</v>
      </c>
      <c r="B58" s="182" t="str">
        <f>IF(+'100 - Bid'!B66="","",+'100 - Bid'!B66)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106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107</v>
      </c>
      <c r="C66" s="76">
        <f>+'100 - Bid'!C71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720 E. 25th Street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124</v>
      </c>
      <c r="B6" s="231"/>
      <c r="C6" s="170">
        <f>+'100 - Bid'!C11</f>
        <v>0</v>
      </c>
      <c r="D6" s="5"/>
      <c r="E6" s="36" t="s">
        <v>118</v>
      </c>
      <c r="F6" s="64"/>
      <c r="H6" s="5"/>
    </row>
    <row r="7" spans="1:15" ht="16.899999999999999" thickBot="1" x14ac:dyDescent="0.35">
      <c r="A7" s="230" t="s">
        <v>121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125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114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115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Bid'!A31="","",+'100 - Bid'!A31)</f>
        <v>13</v>
      </c>
      <c r="B26" s="182" t="str">
        <f>IF(+'100 - Bid'!B31="","",+'100 - Bid'!B31)</f>
        <v>Roofing Materials</v>
      </c>
      <c r="C26" s="65">
        <f>+'100 - Bid'!C31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Bid'!A32="","",+'100 - Bid'!A32)</f>
        <v>14</v>
      </c>
      <c r="B27" s="182" t="str">
        <f>IF(+'100 - Bid'!B32="","",+'100 - Bid'!B32)</f>
        <v>Roofing Labor</v>
      </c>
      <c r="C27" s="65">
        <f>+'100 - Bid'!C32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Bid'!A33="","",+'100 - Bid'!A33)</f>
        <v>15</v>
      </c>
      <c r="B28" s="182" t="str">
        <f>IF(+'100 - Bid'!B33="","",+'100 - Bid'!B33)</f>
        <v>Windows and Exterior Doors- Material</v>
      </c>
      <c r="C28" s="65">
        <f>+'100 - Bid'!C33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Bid'!A34="","",+'100 - Bid'!A34)</f>
        <v>16</v>
      </c>
      <c r="B29" s="182" t="str">
        <f>IF(+'100 - Bid'!B34="","",+'100 - Bid'!B34)</f>
        <v>Siding, Soffit, Exterior Trim and Exterior Doors- Materials</v>
      </c>
      <c r="C29" s="65">
        <f>+'100 - Bid'!C34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Bid'!A35="","",+'100 - Bid'!A35)</f>
        <v>17</v>
      </c>
      <c r="B30" s="182" t="str">
        <f>IF(+'100 - Bid'!B35="","",+'100 - Bid'!B35)</f>
        <v>Windows, Siding, Soffit, Exterior Trim and Exterior Doors Labor</v>
      </c>
      <c r="C30" s="65">
        <f>+'100 - Bid'!C35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Bid'!A36="","",+'100 - Bid'!A36)</f>
        <v>18</v>
      </c>
      <c r="B31" s="182" t="str">
        <f>IF(+'100 - Bid'!B36="","",+'100 - Bid'!B36)</f>
        <v>Exterior Painting Materials and Labor</v>
      </c>
      <c r="C31" s="65">
        <f>+'100 - Bid'!C36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Bid'!A37="","",+'100 - Bid'!A37)</f>
        <v>19</v>
      </c>
      <c r="B32" s="182" t="str">
        <f>IF(+'100 - Bid'!B37="","",+'100 - Bid'!B37)</f>
        <v>6" Gutters and Downspouts</v>
      </c>
      <c r="C32" s="65">
        <f>+'100 - Bid'!C37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Bid'!A38="","",+'100 - Bid'!A38)</f>
        <v>20</v>
      </c>
      <c r="B33" s="182" t="str">
        <f>IF(+'100 - Bid'!B38="","",+'100 - Bid'!B38)</f>
        <v>Insulation</v>
      </c>
      <c r="C33" s="65">
        <f>+'100 - Bid'!C38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Bid'!A40="","",+'100 - Bid'!A40)</f>
        <v>22</v>
      </c>
      <c r="B34" s="182" t="str">
        <f>IF(+'100 - Bid'!B40="","",+'100 - Bid'!B40)</f>
        <v>Drywall Materials and Labor</v>
      </c>
      <c r="C34" s="65">
        <f>+'100 - Bid'!C40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Bid'!A41="","",+'100 - Bid'!A41)</f>
        <v>23</v>
      </c>
      <c r="B35" s="182" t="str">
        <f>IF(+'100 - Bid'!B41="","",+'100 - Bid'!B41)</f>
        <v>All Interior Trim, Doors, and Shelving Material</v>
      </c>
      <c r="C35" s="65">
        <f>+'100 - Bid'!C41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Bid'!A42="","",+'100 - Bid'!A42)</f>
        <v>24</v>
      </c>
      <c r="B36" s="182" t="str">
        <f>IF(+'100 - Bid'!B42="","",+'100 - Bid'!B42)</f>
        <v>Interior Trim Labor</v>
      </c>
      <c r="C36" s="65">
        <f>+'100 - Bid'!C42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Bid'!A43="","",+'100 - Bid'!A43)</f>
        <v>25</v>
      </c>
      <c r="B37" s="182" t="str">
        <f>IF(+'100 - Bid'!B43="","",+'100 - Bid'!B43)</f>
        <v>Kitchen and Bathroom Cabinets and Tops Material and Labor</v>
      </c>
      <c r="C37" s="65">
        <f>+'100 - Bid'!C43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Bid'!A44="","",+'100 - Bid'!A44)</f>
        <v>26</v>
      </c>
      <c r="B38" s="182" t="str">
        <f>IF(+'100 - Bid'!B44="","",+'100 - Bid'!B44)</f>
        <v>Hot Water Heater and All Kitchen and Bath Fixtures</v>
      </c>
      <c r="C38" s="65">
        <f>+'100 - Bid'!C44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Bid'!A45="","",+'100 - Bid'!A45)</f>
        <v>27</v>
      </c>
      <c r="B39" s="182" t="str">
        <f>IF(+'100 - Bid'!B45="","",+'100 - Bid'!B45)</f>
        <v>Appliances</v>
      </c>
      <c r="C39" s="65">
        <f>+'100 - Bid'!C45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Bid'!A46="","",+'100 - Bid'!A46)</f>
        <v>28</v>
      </c>
      <c r="B40" s="182" t="str">
        <f>IF(+'100 - Bid'!B46="","",+'100 - Bid'!B46)</f>
        <v>Interior Painting Materials and Labor</v>
      </c>
      <c r="C40" s="65">
        <f>+'100 - Bid'!C46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Bid'!A47="","",+'100 - Bid'!A47)</f>
        <v>29</v>
      </c>
      <c r="B41" s="182" t="str">
        <f>IF(+'100 - Bid'!B47="","",+'100 - Bid'!B47)</f>
        <v>Finish Electrical</v>
      </c>
      <c r="C41" s="65">
        <f>+'100 - Bid'!C47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Bid'!A48="","",+'100 - Bid'!A48)</f>
        <v>30</v>
      </c>
      <c r="B42" s="182" t="str">
        <f>IF(+'100 - Bid'!B48="","",+'100 - Bid'!B48)</f>
        <v>Finish Plumbing</v>
      </c>
      <c r="C42" s="65">
        <f>+'100 - Bid'!C48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Bid'!A49="","",+'100 - Bid'!A49)</f>
        <v>31</v>
      </c>
      <c r="B43" s="182" t="str">
        <f>IF(+'100 - Bid'!B49="","",+'100 - Bid'!B49)</f>
        <v>Finish HVAC</v>
      </c>
      <c r="C43" s="65">
        <f>+'100 - Bid'!C49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Bid'!A51="","",+'100 - Bid'!A51)</f>
        <v>33</v>
      </c>
      <c r="B44" s="182" t="str">
        <f>IF(+'100 - Bid'!B51="","",+'100 - Bid'!B51)</f>
        <v>Hard Surface Floor Coverings - Materials and Labor</v>
      </c>
      <c r="C44" s="65">
        <f>+'100 - Bid'!C51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Bid'!A52="","",+'100 - Bid'!A52)</f>
        <v>34</v>
      </c>
      <c r="B45" s="182" t="str">
        <f>IF(+'100 - Bid'!B52="","",+'100 - Bid'!B52)</f>
        <v>Carpet - Material and Labor</v>
      </c>
      <c r="C45" s="65">
        <f>+'100 - Bid'!C52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Bid'!A53="","",+'100 - Bid'!A53)</f>
        <v>35</v>
      </c>
      <c r="B46" s="182" t="str">
        <f>IF(+'100 - Bid'!B53="","",+'100 - Bid'!B53)</f>
        <v>Interior and Exterior Door Hardware</v>
      </c>
      <c r="C46" s="65">
        <f>+'100 - Bid'!C53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Bid'!A55="","",+'100 - Bid'!A55)</f>
        <v>37</v>
      </c>
      <c r="B47" s="182" t="str">
        <f>IF(+'100 - Bid'!B55="","",+'100 - Bid'!B55)</f>
        <v>Final Cleaning</v>
      </c>
      <c r="C47" s="65">
        <f>+'100 - Bid'!C55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 t="e">
        <f>IF(+'100 - Bid'!#REF!="","",+'100 - Bid'!#REF!)</f>
        <v>#REF!</v>
      </c>
      <c r="B48" s="182" t="e">
        <f>IF(+'100 - Bid'!#REF!="","",+'100 - Bid'!#REF!)</f>
        <v>#REF!</v>
      </c>
      <c r="C48" s="65" t="e">
        <f>+'100 - Bid'!#REF!</f>
        <v>#REF!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 t="e">
        <f t="shared" si="2"/>
        <v>#REF!</v>
      </c>
      <c r="J48" s="66"/>
    </row>
    <row r="49" spans="1:10" x14ac:dyDescent="0.3">
      <c r="A49" s="56">
        <f>IF(+'100 - Bid'!A56="","",+'100 - Bid'!A56)</f>
        <v>38</v>
      </c>
      <c r="B49" s="182" t="str">
        <f>IF(+'100 - Bid'!B56="","",+'100 - Bid'!B56)</f>
        <v>Sewer Line</v>
      </c>
      <c r="C49" s="65">
        <f>+'100 - Bid'!C56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Bid'!A59="","",+'100 - Bid'!A59)</f>
        <v>41</v>
      </c>
      <c r="B50" s="182" t="str">
        <f>IF(+'100 - Bid'!B59="","",+'100 - Bid'!B59)</f>
        <v>Backfill and Rough Grade</v>
      </c>
      <c r="C50" s="65">
        <f>+'100 - Bid'!C59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Bid'!A60="","",+'100 - Bid'!A60)</f>
        <v>42</v>
      </c>
      <c r="B51" s="182" t="str">
        <f>IF(+'100 - Bid'!B60="","",+'100 - Bid'!B60)</f>
        <v>Finish Grade and Seed With Straw Mat</v>
      </c>
      <c r="C51" s="65">
        <f>+'100 - Bid'!C60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Bid'!A61="","",+'100 - Bid'!A61)</f>
        <v>43</v>
      </c>
      <c r="B52" s="182" t="str">
        <f>IF(+'100 - Bid'!B61="","",+'100 - Bid'!B61)</f>
        <v/>
      </c>
      <c r="C52" s="65">
        <f>+'100 - Bid'!C61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Bid'!A62="","",+'100 - Bid'!A62)</f>
        <v>44</v>
      </c>
      <c r="B54" s="182" t="str">
        <f>IF(+'100 - Bid'!B62="","",+'100 - Bid'!B62)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Bid'!A63="","",+'100 - Bid'!A63)</f>
        <v>45</v>
      </c>
      <c r="B55" s="182" t="str">
        <f>IF(+'100 - Bid'!B63="","",+'100 - Bid'!B63)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Bid'!A64="","",+'100 - Bid'!A64)</f>
        <v>46</v>
      </c>
      <c r="B56" s="182" t="str">
        <f>IF(+'100 - Bid'!B64="","",+'100 - Bid'!B64)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Bid'!A65="","",+'100 - Bid'!A65)</f>
        <v>47</v>
      </c>
      <c r="B57" s="182" t="str">
        <f>IF(+'100 - Bid'!B65="","",+'100 - Bid'!B65)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Bid'!A66="","",+'100 - Bid'!A66)</f>
        <v>48</v>
      </c>
      <c r="B58" s="182" t="str">
        <f>IF(+'100 - Bid'!B66="","",+'100 - Bid'!B66)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106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107</v>
      </c>
      <c r="C66" s="76">
        <f>+'100 - Bid'!C71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720 E. 25th Street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124</v>
      </c>
      <c r="B6" s="231"/>
      <c r="C6" s="170">
        <f>+'100 - Bid'!C11</f>
        <v>0</v>
      </c>
      <c r="D6" s="5"/>
      <c r="E6" s="36" t="s">
        <v>118</v>
      </c>
      <c r="F6" s="64"/>
      <c r="H6" s="5"/>
    </row>
    <row r="7" spans="1:15" ht="16.899999999999999" thickBot="1" x14ac:dyDescent="0.35">
      <c r="A7" s="230" t="s">
        <v>121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125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114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115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Bid'!A31="","",+'100 - Bid'!A31)</f>
        <v>13</v>
      </c>
      <c r="B26" s="182" t="str">
        <f>IF(+'100 - Bid'!B31="","",+'100 - Bid'!B31)</f>
        <v>Roofing Materials</v>
      </c>
      <c r="C26" s="65">
        <f>+'100 - Bid'!C31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Bid'!A32="","",+'100 - Bid'!A32)</f>
        <v>14</v>
      </c>
      <c r="B27" s="182" t="str">
        <f>IF(+'100 - Bid'!B32="","",+'100 - Bid'!B32)</f>
        <v>Roofing Labor</v>
      </c>
      <c r="C27" s="65">
        <f>+'100 - Bid'!C32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Bid'!A33="","",+'100 - Bid'!A33)</f>
        <v>15</v>
      </c>
      <c r="B28" s="182" t="str">
        <f>IF(+'100 - Bid'!B33="","",+'100 - Bid'!B33)</f>
        <v>Windows and Exterior Doors- Material</v>
      </c>
      <c r="C28" s="65">
        <f>+'100 - Bid'!C33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Bid'!A34="","",+'100 - Bid'!A34)</f>
        <v>16</v>
      </c>
      <c r="B29" s="182" t="str">
        <f>IF(+'100 - Bid'!B34="","",+'100 - Bid'!B34)</f>
        <v>Siding, Soffit, Exterior Trim and Exterior Doors- Materials</v>
      </c>
      <c r="C29" s="65">
        <f>+'100 - Bid'!C34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Bid'!A35="","",+'100 - Bid'!A35)</f>
        <v>17</v>
      </c>
      <c r="B30" s="182" t="str">
        <f>IF(+'100 - Bid'!B35="","",+'100 - Bid'!B35)</f>
        <v>Windows, Siding, Soffit, Exterior Trim and Exterior Doors Labor</v>
      </c>
      <c r="C30" s="65">
        <f>+'100 - Bid'!C35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Bid'!A36="","",+'100 - Bid'!A36)</f>
        <v>18</v>
      </c>
      <c r="B31" s="182" t="str">
        <f>IF(+'100 - Bid'!B36="","",+'100 - Bid'!B36)</f>
        <v>Exterior Painting Materials and Labor</v>
      </c>
      <c r="C31" s="65">
        <f>+'100 - Bid'!C36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Bid'!A37="","",+'100 - Bid'!A37)</f>
        <v>19</v>
      </c>
      <c r="B32" s="182" t="str">
        <f>IF(+'100 - Bid'!B37="","",+'100 - Bid'!B37)</f>
        <v>6" Gutters and Downspouts</v>
      </c>
      <c r="C32" s="65">
        <f>+'100 - Bid'!C37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Bid'!A38="","",+'100 - Bid'!A38)</f>
        <v>20</v>
      </c>
      <c r="B33" s="182" t="str">
        <f>IF(+'100 - Bid'!B38="","",+'100 - Bid'!B38)</f>
        <v>Insulation</v>
      </c>
      <c r="C33" s="65">
        <f>+'100 - Bid'!C38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Bid'!A40="","",+'100 - Bid'!A40)</f>
        <v>22</v>
      </c>
      <c r="B34" s="182" t="str">
        <f>IF(+'100 - Bid'!B40="","",+'100 - Bid'!B40)</f>
        <v>Drywall Materials and Labor</v>
      </c>
      <c r="C34" s="65">
        <f>+'100 - Bid'!C40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Bid'!A41="","",+'100 - Bid'!A41)</f>
        <v>23</v>
      </c>
      <c r="B35" s="182" t="str">
        <f>IF(+'100 - Bid'!B41="","",+'100 - Bid'!B41)</f>
        <v>All Interior Trim, Doors, and Shelving Material</v>
      </c>
      <c r="C35" s="65">
        <f>+'100 - Bid'!C41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Bid'!A42="","",+'100 - Bid'!A42)</f>
        <v>24</v>
      </c>
      <c r="B36" s="182" t="str">
        <f>IF(+'100 - Bid'!B42="","",+'100 - Bid'!B42)</f>
        <v>Interior Trim Labor</v>
      </c>
      <c r="C36" s="65">
        <f>+'100 - Bid'!C42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Bid'!A43="","",+'100 - Bid'!A43)</f>
        <v>25</v>
      </c>
      <c r="B37" s="182" t="str">
        <f>IF(+'100 - Bid'!B43="","",+'100 - Bid'!B43)</f>
        <v>Kitchen and Bathroom Cabinets and Tops Material and Labor</v>
      </c>
      <c r="C37" s="65">
        <f>+'100 - Bid'!C43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Bid'!A44="","",+'100 - Bid'!A44)</f>
        <v>26</v>
      </c>
      <c r="B38" s="182" t="str">
        <f>IF(+'100 - Bid'!B44="","",+'100 - Bid'!B44)</f>
        <v>Hot Water Heater and All Kitchen and Bath Fixtures</v>
      </c>
      <c r="C38" s="65">
        <f>+'100 - Bid'!C44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Bid'!A45="","",+'100 - Bid'!A45)</f>
        <v>27</v>
      </c>
      <c r="B39" s="182" t="str">
        <f>IF(+'100 - Bid'!B45="","",+'100 - Bid'!B45)</f>
        <v>Appliances</v>
      </c>
      <c r="C39" s="65">
        <f>+'100 - Bid'!C45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Bid'!A46="","",+'100 - Bid'!A46)</f>
        <v>28</v>
      </c>
      <c r="B40" s="182" t="str">
        <f>IF(+'100 - Bid'!B46="","",+'100 - Bid'!B46)</f>
        <v>Interior Painting Materials and Labor</v>
      </c>
      <c r="C40" s="65">
        <f>+'100 - Bid'!C46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Bid'!A47="","",+'100 - Bid'!A47)</f>
        <v>29</v>
      </c>
      <c r="B41" s="182" t="str">
        <f>IF(+'100 - Bid'!B47="","",+'100 - Bid'!B47)</f>
        <v>Finish Electrical</v>
      </c>
      <c r="C41" s="65">
        <f>+'100 - Bid'!C47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Bid'!A48="","",+'100 - Bid'!A48)</f>
        <v>30</v>
      </c>
      <c r="B42" s="182" t="str">
        <f>IF(+'100 - Bid'!B48="","",+'100 - Bid'!B48)</f>
        <v>Finish Plumbing</v>
      </c>
      <c r="C42" s="65">
        <f>+'100 - Bid'!C48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Bid'!A49="","",+'100 - Bid'!A49)</f>
        <v>31</v>
      </c>
      <c r="B43" s="182" t="str">
        <f>IF(+'100 - Bid'!B49="","",+'100 - Bid'!B49)</f>
        <v>Finish HVAC</v>
      </c>
      <c r="C43" s="65">
        <f>+'100 - Bid'!C49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Bid'!A51="","",+'100 - Bid'!A51)</f>
        <v>33</v>
      </c>
      <c r="B44" s="182" t="str">
        <f>IF(+'100 - Bid'!B51="","",+'100 - Bid'!B51)</f>
        <v>Hard Surface Floor Coverings - Materials and Labor</v>
      </c>
      <c r="C44" s="65">
        <f>+'100 - Bid'!C51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Bid'!A52="","",+'100 - Bid'!A52)</f>
        <v>34</v>
      </c>
      <c r="B45" s="182" t="str">
        <f>IF(+'100 - Bid'!B52="","",+'100 - Bid'!B52)</f>
        <v>Carpet - Material and Labor</v>
      </c>
      <c r="C45" s="65">
        <f>+'100 - Bid'!C52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Bid'!A53="","",+'100 - Bid'!A53)</f>
        <v>35</v>
      </c>
      <c r="B46" s="182" t="str">
        <f>IF(+'100 - Bid'!B53="","",+'100 - Bid'!B53)</f>
        <v>Interior and Exterior Door Hardware</v>
      </c>
      <c r="C46" s="65">
        <f>+'100 - Bid'!C53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Bid'!A55="","",+'100 - Bid'!A55)</f>
        <v>37</v>
      </c>
      <c r="B47" s="182" t="str">
        <f>IF(+'100 - Bid'!B55="","",+'100 - Bid'!B55)</f>
        <v>Final Cleaning</v>
      </c>
      <c r="C47" s="65">
        <f>+'100 - Bid'!C55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 t="e">
        <f>IF(+'100 - Bid'!#REF!="","",+'100 - Bid'!#REF!)</f>
        <v>#REF!</v>
      </c>
      <c r="B48" s="182" t="e">
        <f>IF(+'100 - Bid'!#REF!="","",+'100 - Bid'!#REF!)</f>
        <v>#REF!</v>
      </c>
      <c r="C48" s="65" t="e">
        <f>+'100 - Bid'!#REF!</f>
        <v>#REF!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 t="e">
        <f t="shared" si="2"/>
        <v>#REF!</v>
      </c>
      <c r="J48" s="66"/>
    </row>
    <row r="49" spans="1:10" x14ac:dyDescent="0.3">
      <c r="A49" s="56">
        <f>IF(+'100 - Bid'!A56="","",+'100 - Bid'!A56)</f>
        <v>38</v>
      </c>
      <c r="B49" s="182" t="str">
        <f>IF(+'100 - Bid'!B56="","",+'100 - Bid'!B56)</f>
        <v>Sewer Line</v>
      </c>
      <c r="C49" s="65">
        <f>+'100 - Bid'!C56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Bid'!A59="","",+'100 - Bid'!A59)</f>
        <v>41</v>
      </c>
      <c r="B50" s="182" t="str">
        <f>IF(+'100 - Bid'!B59="","",+'100 - Bid'!B59)</f>
        <v>Backfill and Rough Grade</v>
      </c>
      <c r="C50" s="65">
        <f>+'100 - Bid'!C59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Bid'!A60="","",+'100 - Bid'!A60)</f>
        <v>42</v>
      </c>
      <c r="B51" s="182" t="str">
        <f>IF(+'100 - Bid'!B60="","",+'100 - Bid'!B60)</f>
        <v>Finish Grade and Seed With Straw Mat</v>
      </c>
      <c r="C51" s="65">
        <f>+'100 - Bid'!C60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Bid'!A61="","",+'100 - Bid'!A61)</f>
        <v>43</v>
      </c>
      <c r="B52" s="182" t="str">
        <f>IF(+'100 - Bid'!B61="","",+'100 - Bid'!B61)</f>
        <v/>
      </c>
      <c r="C52" s="65">
        <f>+'100 - Bid'!C61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Bid'!A62="","",+'100 - Bid'!A62)</f>
        <v>44</v>
      </c>
      <c r="B54" s="182" t="str">
        <f>IF(+'100 - Bid'!B62="","",+'100 - Bid'!B62)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Bid'!A63="","",+'100 - Bid'!A63)</f>
        <v>45</v>
      </c>
      <c r="B55" s="182" t="str">
        <f>IF(+'100 - Bid'!B63="","",+'100 - Bid'!B63)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Bid'!A64="","",+'100 - Bid'!A64)</f>
        <v>46</v>
      </c>
      <c r="B56" s="182" t="str">
        <f>IF(+'100 - Bid'!B64="","",+'100 - Bid'!B64)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Bid'!A65="","",+'100 - Bid'!A65)</f>
        <v>47</v>
      </c>
      <c r="B57" s="182" t="str">
        <f>IF(+'100 - Bid'!B65="","",+'100 - Bid'!B65)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Bid'!A66="","",+'100 - Bid'!A66)</f>
        <v>48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106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107</v>
      </c>
      <c r="C66" s="76">
        <f>+'100 - Bid'!C71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6B59574ED1D4A88ACCF12A3F1E2C5" ma:contentTypeVersion="15" ma:contentTypeDescription="Create a new document." ma:contentTypeScope="" ma:versionID="810ca613d99a57fb454d9fbbe66855c9">
  <xsd:schema xmlns:xsd="http://www.w3.org/2001/XMLSchema" xmlns:xs="http://www.w3.org/2001/XMLSchema" xmlns:p="http://schemas.microsoft.com/office/2006/metadata/properties" xmlns:ns2="06728e0e-e7bd-45a7-9a3a-f3d7277c4f6f" xmlns:ns3="21bc1c54-e344-4267-9d23-64ece3c06b6d" targetNamespace="http://schemas.microsoft.com/office/2006/metadata/properties" ma:root="true" ma:fieldsID="78670cff8139471b43176a7f59d86499" ns2:_="" ns3:_="">
    <xsd:import namespace="06728e0e-e7bd-45a7-9a3a-f3d7277c4f6f"/>
    <xsd:import namespace="21bc1c54-e344-4267-9d23-64ece3c06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28e0e-e7bd-45a7-9a3a-f3d7277c4f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d13f56c-0cb1-41f3-bdd9-8c63a2032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1c54-e344-4267-9d23-64ece3c06b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82c7a04-ebb3-4cff-ac04-da5f819ba5db}" ma:internalName="TaxCatchAll" ma:showField="CatchAllData" ma:web="21bc1c54-e344-4267-9d23-64ece3c06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728e0e-e7bd-45a7-9a3a-f3d7277c4f6f">
      <Terms xmlns="http://schemas.microsoft.com/office/infopath/2007/PartnerControls"/>
    </lcf76f155ced4ddcb4097134ff3c332f>
    <TaxCatchAll xmlns="21bc1c54-e344-4267-9d23-64ece3c06b6d" xsi:nil="true"/>
  </documentManagement>
</p:properties>
</file>

<file path=customXml/itemProps1.xml><?xml version="1.0" encoding="utf-8"?>
<ds:datastoreItem xmlns:ds="http://schemas.openxmlformats.org/officeDocument/2006/customXml" ds:itemID="{4F13C49F-AD3D-4D47-B17E-235BC8C05963}"/>
</file>

<file path=customXml/itemProps2.xml><?xml version="1.0" encoding="utf-8"?>
<ds:datastoreItem xmlns:ds="http://schemas.openxmlformats.org/officeDocument/2006/customXml" ds:itemID="{D41A801B-8BB5-453C-AE4C-96089DBD1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4F29D-A4F0-4FEB-8D3D-2EC32372788C}">
  <ds:schemaRefs>
    <ds:schemaRef ds:uri="http://schemas.microsoft.com/office/2006/metadata/properties"/>
    <ds:schemaRef ds:uri="http://schemas.microsoft.com/office/infopath/2007/PartnerControls"/>
    <ds:schemaRef ds:uri="06728e0e-e7bd-45a7-9a3a-f3d7277c4f6f"/>
    <ds:schemaRef ds:uri="21bc1c54-e344-4267-9d23-64ece3c06b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2024-10-23T11:59:24Z</dcterms:modified>
  <cp:version>001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0x010100B746B59574ED1D4A88ACCF12A3F1E2C5</vt:lpwstr>
  </property>
  <property fmtid="{D5CDD505-2E9C-101B-9397-08002B2CF9AE}" pid="3" name="Order">
    <vt:r8>710600</vt:r8>
  </property>
  <property fmtid="{D5CDD505-2E9C-101B-9397-08002B2CF9AE}" pid="4" name="MediaServiceImageTags">
    <vt:lpwstr/>
  </property>
</Properties>
</file>